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EstaPastaDeTrabalho" defaultThemeVersion="124226"/>
  <xr:revisionPtr revIDLastSave="0" documentId="13_ncr:1_{3B482387-64BE-4EB4-A5B6-C868776E9BA1}" xr6:coauthVersionLast="47" xr6:coauthVersionMax="47" xr10:uidLastSave="{00000000-0000-0000-0000-000000000000}"/>
  <workbookProtection workbookAlgorithmName="SHA-512" workbookHashValue="jObvxOi8O6p0y5sqYX5VQReKSm1kO0pGa10Pk0F4TvjU5HR/jnw5490zviER3Qa3W5GxlZVz8tUsX/voYEHK8A==" workbookSaltValue="6NbPtbcEEo5cfBDdKUe+9Q==" workbookSpinCount="100000" lockStructure="1"/>
  <bookViews>
    <workbookView xWindow="-98" yWindow="-98" windowWidth="20476" windowHeight="12136" tabRatio="722" xr2:uid="{00000000-000D-0000-FFFF-FFFF00000000}"/>
  </bookViews>
  <sheets>
    <sheet name="Início" sheetId="12" r:id="rId1"/>
    <sheet name="Instruções" sheetId="1" r:id="rId2"/>
    <sheet name="Projetos" sheetId="10" r:id="rId3"/>
    <sheet name="Meses" sheetId="2" r:id="rId4"/>
    <sheet name="Atividades" sheetId="8" r:id="rId5"/>
    <sheet name="Checklist" sheetId="11" r:id="rId6"/>
    <sheet name="Ajuda" sheetId="9" r:id="rId7"/>
  </sheets>
  <definedNames>
    <definedName name="AJ">Início!$W$4</definedName>
    <definedName name="_xlnm.Print_Area" localSheetId="6">Ajuda!$B:$D</definedName>
    <definedName name="_xlnm.Print_Area" localSheetId="4">Atividades!$C$5:$H$20</definedName>
    <definedName name="_xlnm.Print_Area" localSheetId="1">Instruções!$A$3:$M$21</definedName>
    <definedName name="_xlnm.Print_Area" localSheetId="2">Projetos!$A:$S</definedName>
    <definedName name="AT">Início!$W$6</definedName>
    <definedName name="CH">Início!$W$8</definedName>
    <definedName name="End">Meses!$D$6:$D$34</definedName>
    <definedName name="End_10">Meses!$D$6:$D$24</definedName>
    <definedName name="End_11">Meses!$D$6:$D$26</definedName>
    <definedName name="End_12">Meses!$D$6:$D$28</definedName>
    <definedName name="End_13">Meses!$D$6:$D$30</definedName>
    <definedName name="End_14">Meses!$D$6:$D$32</definedName>
    <definedName name="End_15">Meses!$D$6:$D$34</definedName>
    <definedName name="End_2">Meses!$D$6:$D$8</definedName>
    <definedName name="End_3">Meses!$D$6:$D$10</definedName>
    <definedName name="End_4">Meses!$D$6:$D$12</definedName>
    <definedName name="End_5">Meses!$D$6:$D$14</definedName>
    <definedName name="End_6">Meses!$D$6:$D$16</definedName>
    <definedName name="End_7">Meses!$D$6:$D$18</definedName>
    <definedName name="End_8">Meses!$D$6:$D$20</definedName>
    <definedName name="End_9">Meses!$D$6:$D$22</definedName>
    <definedName name="feriados">Meses!#REF!</definedName>
    <definedName name="HO">Início!$G$8</definedName>
    <definedName name="IN">Início!$G$4</definedName>
    <definedName name="INSTRUÇÕES">Início!$G$4</definedName>
    <definedName name="PR">Início!$G$6</definedName>
    <definedName name="Start">Meses!$C$6:$C$34</definedName>
    <definedName name="Start_10">Meses!$C$6:$C$24</definedName>
    <definedName name="Start_11">Meses!$C$6:$C$26</definedName>
    <definedName name="Start_12">Meses!$C$6:$C$28</definedName>
    <definedName name="Start_13">Meses!$C$6:$C$30</definedName>
    <definedName name="Start_14">Meses!$C$6:$C$32</definedName>
    <definedName name="Start_15">Meses!$C$6:$C$34</definedName>
    <definedName name="Start_2">Meses!$C$6:$C$8</definedName>
    <definedName name="Start_3">Meses!$C$6:$C$10</definedName>
    <definedName name="Start_4">Meses!$C$6:$C$12</definedName>
    <definedName name="Start_5">Meses!$C$6:$C$14</definedName>
    <definedName name="Start_6">Meses!$C$6:$C$16</definedName>
    <definedName name="Start_7">Meses!$C$6:$C$18</definedName>
    <definedName name="Start_8">Meses!$C$6:$C$20</definedName>
    <definedName name="Start_9">Meses!$C$6:$C$22</definedName>
    <definedName name="_xlnm.Print_Titles" localSheetId="2">Projetos!$A:$A,Projetos!$3:$4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0" l="1"/>
  <c r="Q8" i="10" l="1"/>
  <c r="R8" i="10"/>
  <c r="N8" i="10"/>
  <c r="O8" i="10"/>
  <c r="P8" i="10"/>
  <c r="K8" i="10"/>
  <c r="L8" i="10"/>
  <c r="M8" i="10"/>
  <c r="H8" i="10"/>
  <c r="I8" i="10"/>
  <c r="J8" i="10"/>
  <c r="G8" i="10"/>
  <c r="D8" i="10"/>
  <c r="C6" i="2" l="1"/>
  <c r="I7" i="8" l="1"/>
  <c r="I8" i="8"/>
  <c r="I9" i="8"/>
  <c r="I10" i="8"/>
  <c r="I11" i="8"/>
  <c r="I12" i="8"/>
  <c r="I13" i="8"/>
  <c r="I14" i="8"/>
  <c r="I15" i="8"/>
  <c r="I16" i="8"/>
  <c r="I17" i="8"/>
  <c r="I18" i="8"/>
  <c r="I19" i="8"/>
  <c r="I20" i="8"/>
  <c r="I6" i="8"/>
  <c r="C8" i="10"/>
  <c r="B11" i="9" l="1"/>
  <c r="D12" i="2" l="1"/>
  <c r="C12" i="2" l="1"/>
  <c r="B5" i="2"/>
  <c r="B7" i="2"/>
  <c r="B9" i="2"/>
  <c r="B11" i="2"/>
  <c r="B13" i="2"/>
  <c r="B15" i="2"/>
  <c r="B17" i="2"/>
  <c r="B19" i="2"/>
  <c r="B21" i="2"/>
  <c r="B23" i="2"/>
  <c r="B25" i="2"/>
  <c r="B27" i="2"/>
  <c r="B29" i="2"/>
  <c r="B31" i="2"/>
  <c r="B33" i="2"/>
  <c r="D6" i="2"/>
  <c r="C8" i="2"/>
  <c r="D8" i="2"/>
  <c r="C10" i="2"/>
  <c r="D10" i="2"/>
  <c r="F10" i="2" l="1" a="1"/>
  <c r="F10" i="2" s="1"/>
  <c r="F8" i="2" a="1"/>
  <c r="F8" i="2" s="1"/>
  <c r="H6" i="2"/>
  <c r="E10" i="2"/>
  <c r="E8" i="2"/>
  <c r="E6" i="2"/>
  <c r="H8" i="2" l="1"/>
  <c r="G8" i="2" s="1"/>
  <c r="C14" i="2"/>
  <c r="D34" i="2"/>
  <c r="C34" i="2"/>
  <c r="D32" i="2"/>
  <c r="C32" i="2"/>
  <c r="D30" i="2"/>
  <c r="C30" i="2"/>
  <c r="D28" i="2"/>
  <c r="C28" i="2"/>
  <c r="D26" i="2"/>
  <c r="C26" i="2"/>
  <c r="D24" i="2"/>
  <c r="C24" i="2"/>
  <c r="D22" i="2"/>
  <c r="C22" i="2"/>
  <c r="D20" i="2"/>
  <c r="C20" i="2"/>
  <c r="D18" i="2"/>
  <c r="C18" i="2"/>
  <c r="D16" i="2"/>
  <c r="C16" i="2"/>
  <c r="D14" i="2"/>
  <c r="B20" i="8"/>
  <c r="B19" i="8"/>
  <c r="B18" i="8"/>
  <c r="B17" i="8"/>
  <c r="B16" i="8"/>
  <c r="B15" i="8"/>
  <c r="B14" i="8"/>
  <c r="B13" i="8"/>
  <c r="B12" i="8"/>
  <c r="B11" i="8"/>
  <c r="B10" i="8"/>
  <c r="B9" i="8"/>
  <c r="B8" i="8"/>
  <c r="B7" i="8"/>
  <c r="B6" i="8"/>
  <c r="E18" i="2" l="1"/>
  <c r="E12" i="2"/>
  <c r="F34" i="2" a="1"/>
  <c r="F34" i="2" s="1"/>
  <c r="F16" i="2" a="1"/>
  <c r="F16" i="2" s="1"/>
  <c r="F24" i="2" a="1"/>
  <c r="F24" i="2" s="1"/>
  <c r="F32" i="2" a="1"/>
  <c r="F32" i="2" s="1"/>
  <c r="F18" i="2" a="1"/>
  <c r="F18" i="2" s="1"/>
  <c r="F26" i="2" a="1"/>
  <c r="F26" i="2" s="1"/>
  <c r="F12" i="2" a="1"/>
  <c r="F12" i="2" s="1"/>
  <c r="F20" i="2" a="1"/>
  <c r="F20" i="2" s="1"/>
  <c r="F28" i="2" a="1"/>
  <c r="F28" i="2" s="1"/>
  <c r="F14" i="2" a="1"/>
  <c r="F14" i="2" s="1"/>
  <c r="F22" i="2" a="1"/>
  <c r="F22" i="2" s="1"/>
  <c r="F30" i="2" a="1"/>
  <c r="F30" i="2" s="1"/>
  <c r="E16" i="2"/>
  <c r="E20" i="2"/>
  <c r="E22" i="2"/>
  <c r="E24" i="2"/>
  <c r="E26" i="2"/>
  <c r="E28" i="2"/>
  <c r="E30" i="2"/>
  <c r="E32" i="2"/>
  <c r="E34" i="2"/>
  <c r="E14" i="2"/>
  <c r="H34" i="2" l="1"/>
  <c r="G34" i="2" s="1"/>
  <c r="H32" i="2"/>
  <c r="G32" i="2" s="1"/>
  <c r="H30" i="2"/>
  <c r="G30" i="2" s="1"/>
  <c r="H28" i="2"/>
  <c r="G28" i="2" s="1"/>
  <c r="H26" i="2"/>
  <c r="G26" i="2" s="1"/>
  <c r="H24" i="2"/>
  <c r="G24" i="2" s="1"/>
  <c r="H22" i="2"/>
  <c r="G22" i="2" s="1"/>
  <c r="H20" i="2"/>
  <c r="G20" i="2" s="1"/>
  <c r="H18" i="2"/>
  <c r="G18" i="2" s="1"/>
  <c r="H16" i="2"/>
  <c r="G16" i="2" s="1"/>
  <c r="H14" i="2"/>
  <c r="G14" i="2" s="1"/>
  <c r="H12" i="2"/>
  <c r="G12" i="2" s="1"/>
  <c r="H10" i="2"/>
  <c r="E35" i="2"/>
  <c r="I6" i="2"/>
  <c r="G10" i="2" l="1"/>
  <c r="G35" i="2" s="1"/>
  <c r="H35" i="2"/>
  <c r="I8" i="2"/>
  <c r="I10" i="2" s="1"/>
  <c r="I12" i="2" s="1"/>
  <c r="I14" i="2" s="1"/>
  <c r="I16" i="2" s="1"/>
  <c r="I18" i="2" s="1"/>
  <c r="I20" i="2" s="1"/>
  <c r="I22" i="2" s="1"/>
  <c r="I24" i="2" s="1"/>
  <c r="I26" i="2" s="1"/>
  <c r="I28" i="2" s="1"/>
  <c r="I30" i="2" s="1"/>
  <c r="I32" i="2" s="1"/>
  <c r="I34" i="2" s="1"/>
  <c r="I35" i="2" s="1"/>
  <c r="D7" i="9" s="1"/>
</calcChain>
</file>

<file path=xl/sharedStrings.xml><?xml version="1.0" encoding="utf-8"?>
<sst xmlns="http://schemas.openxmlformats.org/spreadsheetml/2006/main" count="178" uniqueCount="147">
  <si>
    <t>I N S T R U Ç Õ E S</t>
  </si>
  <si>
    <t>...</t>
  </si>
  <si>
    <t>Número de meses de experiência em Gerenciamento de Projetos</t>
  </si>
  <si>
    <t>Como Documentar sua Experiência para o Formulário de Aplicação</t>
  </si>
  <si>
    <t>Baseado no seu nível educacional você precisará de:</t>
  </si>
  <si>
    <t>Por favor, selecione seu nível educacional:</t>
  </si>
  <si>
    <t>Superior completo (bacharel ou licenciatura)</t>
  </si>
  <si>
    <t>Horas Atuais vs. Horas Necessárias:</t>
  </si>
  <si>
    <t>Extensão/Ramal</t>
  </si>
  <si>
    <t>Extension</t>
  </si>
  <si>
    <t>Telefone</t>
  </si>
  <si>
    <t>Phone Number</t>
  </si>
  <si>
    <t>Área/Estado/Código da Cidade</t>
  </si>
  <si>
    <t>Area/State/City Code</t>
  </si>
  <si>
    <t>Código Internacional do País</t>
  </si>
  <si>
    <t>Country Code</t>
  </si>
  <si>
    <t>E-mail</t>
  </si>
  <si>
    <t>Manager/Supervisor</t>
  </si>
  <si>
    <t>Relação Hierárquica</t>
  </si>
  <si>
    <t>Contact Relationship</t>
  </si>
  <si>
    <t>Nome</t>
  </si>
  <si>
    <t>Your Job Title</t>
  </si>
  <si>
    <t>Healthcare</t>
  </si>
  <si>
    <t>Se você selecionou "Other" (Outros), descreva</t>
  </si>
  <si>
    <t>Describe if you select "Other" above</t>
  </si>
  <si>
    <t>Other</t>
  </si>
  <si>
    <t>Project Title</t>
  </si>
  <si>
    <t>Project Started</t>
  </si>
  <si>
    <t>Contact Name</t>
  </si>
  <si>
    <t xml:space="preserve">Contact E-mail </t>
  </si>
  <si>
    <t>Informações Específicas de Cada Projeto</t>
  </si>
  <si>
    <t>Núm.</t>
  </si>
  <si>
    <t>Exemplo</t>
  </si>
  <si>
    <t>Empresa X</t>
  </si>
  <si>
    <t>Pedro Mário Jubisco</t>
  </si>
  <si>
    <t>jubisco@empresax.com.br</t>
  </si>
  <si>
    <t>3456-6789</t>
  </si>
  <si>
    <t>Nome do Projeto</t>
  </si>
  <si>
    <t xml:space="preserve"> Planilha PM Tech de Apoio para Verificação de Experiência para o Exame PMP®</t>
  </si>
  <si>
    <t>Início</t>
  </si>
  <si>
    <t>Final</t>
  </si>
  <si>
    <t>Transfira as informações desta planilha para os formulários da Internet e boa sorte!</t>
  </si>
  <si>
    <t>Meses</t>
  </si>
  <si>
    <t>TOTAIS:</t>
  </si>
  <si>
    <t>Cada mês no qual você trabalhou em múltiplos projetos sobrepostos conta como um mês para o total exigido. No exemplo a seguir, o gerente de projetos trabalhou no Projeto 1 e no Projeto 2 simultaneamente de fevereiro a abril. Entretanto, o tempo dedicado em ambos os projetos conta como três meses, e não seis, para o preenchimento da experiência em gerenciamento exigida.</t>
  </si>
  <si>
    <t>Toda a experiência em gerenciamento de projetos deve ter sido acumulada durante os oito anos anteriores ao envio da candidatura. Tarefas de liderança e direção de projetos são identificadas na Aplicação para o Exame de Profissional em Gerenciamento de Projetos. Você deve ter experiência em todos os cinco grupos de processos ao longo de sua  experiência em gerenciamento de projetos descrita em sua candidatura. Entretanto, em um único projeto, você não precisa ter experiência em todos os cinco grupos de processos.</t>
  </si>
  <si>
    <t>Fonte: Adaptado do Manual da Credencial PMP do PMI</t>
  </si>
  <si>
    <t>Atenção! Somente as células em amarelo são editáveis. As demais são protegidas.</t>
  </si>
  <si>
    <t>Sobre-
posições</t>
  </si>
  <si>
    <t>Obs.</t>
  </si>
  <si>
    <t>Meses
Contados</t>
  </si>
  <si>
    <t>Em caso de dúvidas acesse "Entre em contato" em www.pmtech.com.br</t>
  </si>
  <si>
    <t>Planilha PM Tech® de Apoio para Verificação de Experiência para o Exame PMP®</t>
  </si>
  <si>
    <t>Descrições de Experiência</t>
  </si>
  <si>
    <t>Requisitos de Educação</t>
  </si>
  <si>
    <t>Papel de gerenciamento de projetos</t>
  </si>
  <si>
    <t>Os itens a seguir fazem parte da lista de verificação utilizada pelos auditores do PMI. 
Garanta que todos os itens tenham sido cumpridos antes de enviar sua aplicação.</t>
  </si>
  <si>
    <t xml:space="preserve">Demonstra conhecimento e experiência suficientes para aplicar adequadamente uma metodologia a projetos que tenham requisitos de projeto e entregas razoavelmente bem definidas </t>
  </si>
  <si>
    <r>
      <rPr>
        <b/>
        <sz val="11"/>
        <rFont val="Arial"/>
        <family val="2"/>
      </rPr>
      <t>Cada experiência é um projeto</t>
    </r>
    <r>
      <rPr>
        <sz val="10"/>
        <rFont val="Arial"/>
        <family val="2"/>
      </rPr>
      <t xml:space="preserve"> - o PMI define um projeto como um empreendimento temporário realizado para criar um produto ou resultado exclusivo. Todo projeto cria um produto, serviço ou resutado único, como:</t>
    </r>
  </si>
  <si>
    <t>Executa suas funções sob supervisão geral e é responsável por todos os aspectos do projeto durante a vida do projeto. Deve ser claro que você desempenhou o papel de gerente, lider, supervisor ou responsável pelos projetos.</t>
  </si>
  <si>
    <t xml:space="preserve">Gerencia e dirige equipes multifuncionais visando entregar projetos dentro dos limites do cronograma, orçamento e recursos. O conjunto total de entregas de todos os projetos deve demonstrar que o candidado liderou uma equipe em todos os domínios (iniciação, planejamento, execução, monitoramento e controle e encerramento de projetos). </t>
  </si>
  <si>
    <t>LISTA DE VERIFICAÇÃO</t>
  </si>
  <si>
    <t>OK?</t>
  </si>
  <si>
    <t>https://www.pmi.org/-/media/pmi/documents/public/pdf/certifications/project-management-professional-exam-outline.pdf</t>
  </si>
  <si>
    <t>Na aba Checklist, use a mesma lista de verificação que é utilizada pelos auditores do PMI, para garantir que nada tenha sido esquecido.</t>
  </si>
  <si>
    <t>1 - INSTRUÇÕES</t>
  </si>
  <si>
    <t>2 - PROJETOS</t>
  </si>
  <si>
    <t>4 - CHECKLIST</t>
  </si>
  <si>
    <t>5 - ATIVIDADES</t>
  </si>
  <si>
    <t>6 - AJUDA</t>
  </si>
  <si>
    <t xml:space="preserve">Use a planilha para facilitar a coleta das informações solicitadas durante o cadastramento para obter a certificação PMP® do PMI®. Nesse processo você vai precisar informar qual foi a sua participação nos projetos e quantos meses foram trabalhados em cada projeto (veja detalhes na aba Ajuda). Aqui você tem a oportunidade de digitar essas informações para depois utilizá-las durante o registro no website. </t>
  </si>
  <si>
    <r>
      <t xml:space="preserve">Se você trabalhou em projetos simultaneamente, note que </t>
    </r>
    <r>
      <rPr>
        <b/>
        <sz val="10"/>
        <rFont val="Arial"/>
        <family val="2"/>
      </rPr>
      <t>meses sobrepostos contam como somente 1 mês</t>
    </r>
    <r>
      <rPr>
        <sz val="10"/>
        <rFont val="Arial"/>
        <family val="2"/>
      </rPr>
      <t xml:space="preserve">. </t>
    </r>
  </si>
  <si>
    <t>Caso tenha dúvidas sobre quantos meses são necessários ou no preenchimento, consulte a aba Ajuda.</t>
  </si>
  <si>
    <t>Functional Reporting Area</t>
  </si>
  <si>
    <t>Area funcional a qual o projeto se reporta</t>
  </si>
  <si>
    <t>Organization Primary Focus</t>
  </si>
  <si>
    <t xml:space="preserve">Organization </t>
  </si>
  <si>
    <t>Approach / Methodology</t>
  </si>
  <si>
    <t>Project Team Size</t>
  </si>
  <si>
    <t>1 to 4</t>
  </si>
  <si>
    <t>Project Budget</t>
  </si>
  <si>
    <t>Up to $1M</t>
  </si>
  <si>
    <t>ATENÇÃO! As informações abaixo não são necessárias durante a inscrição. Somente se você cair 
na auditoria (10% dos casos) será necessário fornecer os dados de quem abona sua experiência.</t>
  </si>
  <si>
    <t>Traditional (Waterfall)</t>
  </si>
  <si>
    <t>DATAS</t>
  </si>
  <si>
    <t>Meses
Sobrepostos</t>
  </si>
  <si>
    <r>
      <rPr>
        <b/>
        <sz val="11"/>
        <rFont val="Arial"/>
        <family val="2"/>
      </rPr>
      <t xml:space="preserve">Domínios estão incluídos </t>
    </r>
    <r>
      <rPr>
        <sz val="10"/>
        <rFont val="Arial"/>
        <family val="2"/>
      </rPr>
      <t xml:space="preserve">- é necessário que os candidatos mostrem que eles lideraram e dirigiram o projeto como identificados com as tarefas, conhecimentos e habilidades específicas previstas no Conteúdo do Exame PMP. O candidato PMP não é obrigado a mostrar experiência em liderar e direcionar projetos em todos os cinco domínios do projeto para cada projeto. mas deve ter essa experiência nas descrições de entrega do projeto. 
As entregas devem demonstrar  um conhecimento e experiência suficientes para aplicar adequadamente uma metodologia a projetos que tenham requisitos e projetos de projetos razoavelmente bem definidos. Os domínios do projeto (iniciação, Planejamento, Execução, Monitoramento e Controle, Fechamento) e entregas específicas de cada domínio devem ser cobertas. </t>
    </r>
    <r>
      <rPr>
        <sz val="10"/>
        <color rgb="FFFF0000"/>
        <rFont val="Arial"/>
        <family val="2"/>
      </rPr>
      <t>Em caso de dúvida, leia o "PMP Exam Content Outline" (link abaixo).</t>
    </r>
  </si>
  <si>
    <t>No. de Meses atual</t>
  </si>
  <si>
    <t>PROJETOS</t>
  </si>
  <si>
    <t>Na aba Projetos relacione o nome, o mês de início, o mês de encerramento e demais dados dos projetos nos quais você trabalhou. Coloque o mês atual como data final se você ainda está no projeto e este ainda não encerrou. Veja o exemplo de projeto que é fornecido e preencha com seus dados de projetos reais e suas entregas dos mesmos. Não copie do exemplo.</t>
  </si>
  <si>
    <t>Sua posição na organização</t>
  </si>
  <si>
    <t>Project Ended</t>
  </si>
  <si>
    <t>Palavras
(max. 500)</t>
  </si>
  <si>
    <r>
      <rPr>
        <b/>
        <sz val="11"/>
        <rFont val="Arial"/>
        <family val="2"/>
      </rPr>
      <t>Os projetos são apresentados individualmente.</t>
    </r>
    <r>
      <rPr>
        <sz val="10"/>
        <rFont val="Arial"/>
        <family val="2"/>
      </rPr>
      <t xml:space="preserve"> O PMI exige que os projetos sejam documentados individualmente independentemente do número de projetos que um candidato está documentando.</t>
    </r>
  </si>
  <si>
    <t>Domínios</t>
  </si>
  <si>
    <t>Use a aba Projetos desta tabela para documentar e relatar sua experiência conduzindo e coordenando atividades de projetos. Documente os projetos individualmente, independente do número de projetos que tenha de documentar. A experiência não precisa necessariamente ter um trabalho remunerado, mas precisa estar em um ambiente profissional. Atividades como projetos escolares ou planejamento de eventos pessoais não se qualificam. Cada projeto deve ser deve ser registrado individualmente, independentemente do número de projetos que você incluir.</t>
  </si>
  <si>
    <t>No espaço fornecido abaixo, descreva as atividades de gerenciamento de projetos para cada projeto. 
Garanta que sua descrição esteja entre 200 e 500 palavras. 
Use os exemplos abaixo como guia e substitua por suas próprias experiências.</t>
  </si>
  <si>
    <t>The project objective was to develop a new system for the Engineering Department, in order to keep track of the technical drawings and documents. I was the Project Manager. 
IN: Participated in the creation, review and acceptance of the project charter issued by the Engineering Department manager, that acted as project sponsor. 
PL: Gathered Requirements from the engineers and created the Scope definition, reviewed and finalized scope of product with project sponsor and stakeholders. We performed extensive risk analysis, as losing track of engineering documents is critical for the company. The team I leaded created the project schedule, project budget and corrective action plans. I coordinated the creation of the whole project management plan. 
EX: Leaded the cross-functional team to execute the activities, prepared status reports and conducted status meetings with the team and the sponsors and delivered presentations to the company President and directores. 
M&amp;C: Managed the  deliverables inspection conducted by the team inspectors and validated with sponsor. Used change control forms to issue the necessary change requests. Created process flow specifications. 
CL: Coordinated the site reporting procedure and completion reports. During the project we recordered project lessons learned and during the closing we reviewed the lessons learned log. 
The project was delivered on time and withing budget. The customer team was trained to use the system and the satisfaction survey showed high level of satisfaction with the project outputs.</t>
  </si>
  <si>
    <t>Abordagem ou metodologia utilizada no projeto (Caso você selecione Agile ou Hybrid, lembre-se de refletir o mesmo na descrição do projeto)</t>
  </si>
  <si>
    <t>Multiple Database User Interface Project</t>
  </si>
  <si>
    <t>IT or IS</t>
  </si>
  <si>
    <t>Project Manager</t>
  </si>
  <si>
    <t>Foco principal da organização  (setor ou indústria)</t>
  </si>
  <si>
    <t>Orçamento do Projeto (em milhões de dólares)</t>
  </si>
  <si>
    <t>Mês a ano de término de sua atuação no projeto</t>
  </si>
  <si>
    <t>Mês e ano de início de sua atuação no projeto</t>
  </si>
  <si>
    <t>• Um produto que pode ser um componente ou outro item. um aprimoramento de um item ou um item final em si mesmo
• Um serviço ou uma capacidade para executar um serviço (por exemplo, uma função comercial que suporte produção ou distribuição)
• Uma melhoria nas linhas de produtos ou serviços existentes (por exemplo: Um produto Six Sigma realizado para reduzir defeitos)
• Um resultado ou documento (por exemplo: projeto de pesquisa que desenvolve conhecimento que pode ser usado para determinar se existe uma tendência ou um novo processo irá beneficiar a sociedade)
O que não é aceitável como experiência: Seu próprio casamento, pesquisa acadêmica, criação de newsletter ou projeto de sua própria reforma residencial, por exemplo.</t>
  </si>
  <si>
    <t>3 - MESES</t>
  </si>
  <si>
    <t>Trabalho Terceirizado (PJ)</t>
  </si>
  <si>
    <t>O PMI supõe que você trabalhe para uma empresa e esta empresa foi contratada por um cliente para que um projeto seja feito. Eles querem que você coloque o nome da empresa para a qual você trabalha e não o nome do cliente. Note que nos EUA não existe a necessidade de você constituir uma PJ para ser contratado como terceiro. A legislação deles permite que você atue como terceiro sem constituir uma empresa. Assim, sua empresa é quem o contratou para fazer o serviço.</t>
  </si>
  <si>
    <t>ribamar.cruz@encibra.com.br</t>
  </si>
  <si>
    <t>Ribamar Cruz</t>
  </si>
  <si>
    <t>3553-3842</t>
  </si>
  <si>
    <t>Título do Projeto
(O título do projeto deve refletir o verdadeiro título do projeto, não sua função no projeto)</t>
  </si>
  <si>
    <t>Nome da Organização para a qual você trabalha 
(não o cliente)
Veja mais informações na aba Ajuda</t>
  </si>
  <si>
    <t>Para ser elegível para uma credencial PMP®, você deve atingir alguns pré-requisitos profissionais e acadêmicos. 
Fonte: Manual da Credencial PMP® do PMI® – revisado em Abril de 2021</t>
  </si>
  <si>
    <t>Nome do primeiro projeto</t>
  </si>
  <si>
    <t>Nome do segundo projeto</t>
  </si>
  <si>
    <t>Nome do terceiro projeto</t>
  </si>
  <si>
    <t>Goal - Automate the Process of invoices submitted to reduce the overall time of customers
Initiation - Involved in the writing of Project Charter. Worked very closely with the IT team to Automate the Process of Cheques submitted by Customers to the same are credited in their Accounts. Created Business Case and identified the key stakeholders by conducting workshops.
Planning - Defined scope by performing product analysis. Identified risks doing a SWOT analysis. Collected requirements using interviews and facilitated workshops. Created WBS using decomposition techniques. Developed the project schedule using the critical path method. Plan Communication Management as per stakeholders’ needs. Involved in Stakeholder’s analysis. Prepared Project Management Plan
Execution - Performed quality assurance with quality audits. Developed project team by organizing training. Managed the project team by resolving conflicts. Implemented Risk Responses after analysis. Carried out Retrospectives at defined frequencies. Worked closely with stakeholders and project implementation teams to avoid bugs and rework. Arranged an internal IT training for the relevant Team
Monitoring and Control- Controlled quality by reviewing approved changes. Conducted procurement using proposal evaluation techniques. Actively Involved in CAB (Change Advisory Board) Meetings. Participated in CCB (Change Control Board) to control scope. Controlled risk by carrying out risk audits. Update the risk register. Communicate project status to relevant stakeholders at a regular frequency. Ensured quality is met.
Closing -Documented and Archived the lessons learned &amp; final signoff from key stakeholders
Output – Successful implementation of Application which reduced the time by half from the actual. It serves the most important parameter of the financial domain which is Customer Satisfaction.</t>
  </si>
  <si>
    <t>My role on this project was lead project manager. The project goal was to create communication between 3 Workforce Management software platforms to a single System of Record using API interfaces and automatic update files. The project customer had over 200 Brazilian-based service locations and represented 8 different departments accross de organization. Responsibilities ot this role included developing the Project Management Plan components, with specific efforts focused on the communications plan and stakeholder engagement plan to ensure stakeholders were engaged with the appropriate mehods at the approppriate frequency. To maintain their support, a single point of contact was used on the customer side to relay requirements captured using a request and suggestions portal.
During execution, due to challenging requirements and the various needs of over 200 locations, approved changes were added to the backlog based on key stakeholder request and end user feedback. At each release, coordinated efforts between the customer, project team, and third-party platform technicians were my responsibility.
Lessons learned were captured and archived for future releases and similar projects. At project closure, verified if all the releases met acceptance criiteria and forwarded all deliverables and documentation to customer for operational use.
The project was completed on time and under budget and successsfully connected three Enterprise Resource Planning Platforms through API and auto-update communications.</t>
  </si>
  <si>
    <t xml:space="preserve">The goal of this project was to connect six databases to a single user interface for streamlined administration and operations. Role: Project Leader. At initiation, I helped the project sponsor to evaluate the feasibility of the connection and to draft the project charter. I identified stakeholders, performed stakeholders' analysis and developed the stakeholders registry. Did the dentification of high-level risks, assumptions, and constraints; Planning: With the project team, the project scope was defined. Used data gathering techniques to colect requirements from the stakeholders and assessed detailed project requirements. Participated in WBS development and performed a risk analysis using qualification and quantification techniques. Developed a project plan, including a change management plan and a configuration management plan. Obtained project plan approval. During execution I worked with the Human resources departament and with the procurement department to obtain the necessary resources. I conducted several status meetings with the team, with the project sponsor and with the customer and change solicitations. Resources were obtained through procurement plan. Monitoring and control: Created and provided status reports for upper management. Closing: Managed the creation of the final documents. Provided lessons learned. Obtained final acceptance for the project. The project results were considered satisfatory by the customer, as the six databases were sucessfully connected and the project was ended withing 10% deviation from original schedule and budget. </t>
  </si>
  <si>
    <t>Project objective: Audit the *company network* in the Caribbean and LatinAmerica by validating performance, capacity and vulnerabilities, among the costumer network with *my company*  infrastructure: *Described the platforms involved in the audit*. Support sales department to determine Services offer to operate *company network* according to the results obtained.
Initiating: Performed project assessment. Identified deliverables and milestones. Several meetings were held to identify key stakeholders. Identified and validated the project interdependencies. Documented high-level risks, assumptions and constraints. Developed the project charter and obtained sponsor approval.
Planning: Assessed detailed project requirements, constraints, and assumptions with stakeholders. Collected requirements and defined scope. Planned the scope of the project while considering time, cost and quality. Created the work breakdown structure, decomposed and sequenced activities, and developed the project schedule. Estimated budget. Defined roles and responsibilities of the project team members to create the resources management plan. Identified project team members and defined roles and their responsibilities to create a project organization structure to develop the communication management plan. Conducted kick-off meeting where communicated the start of the project and the key milestones.
Executing: Obtained and managedproject resources. Managed, motivated and led the team through execution. Held weekly project teams and key stakeholder meetings. Audited quality. Kept informed stakeholders managing the flow of information.
Monitoring and Controlling: Monitored project progress and communicated project status to stakeholders. Ensured project deliverables conformed to project scope and quality plan. Monitored and assessed the risk of deliverables. Reviewed the issue log.
Closing: Obtained relevant stakeholder’s acceptance. Obtained administrative closure. Created and shared the final project report signed by the sponsor as per the communications management plan. Documented lessons learned and conducted a project review to update the organization’s knowledge base.  Archived final project documents.
Outcomes: Network Audit successfully executed. Results presentation at *company network* headquarters office.</t>
  </si>
  <si>
    <t xml:space="preserve">The main objetive of the project was to implement a CRM system to replace multiple legacy systems.My role in the project was the project manager. INITIATION -   I performed a logical framework analysis, including a stakeholders' analysis. I also performed project assessment; participated in review of the project charter and stakeholders' analysis. Defined the high-level project scope and identified project assumptions and constraints. PLANNING - To gain clarification of scope our team developed a Work Breakdown Structure and a WBS Dictionary.I was responsible for developing the responsibility assignment matrix and to perform a risk analysis, including risk qualification and risk quantification. Obtained project plan approval. Developed a change management plan. EXECUTION - Executed the project management plan. Obtained resources through procurement plan. Managed third-party vendors. Provided status reports. Provided lessons learned. Formalized and obtained final acceptance for the project. M&amp;C - Recorded any issues during the project in an issues log, and monitored project scope for any out-of-scope issues. CLOSING -  Created documents in line with ISO 9000 and provided to operation Team. Provided input of lessons learned, and participated in project evaluation. The project reached its objectives. The CRM initiated its operation on the planned date and under budget and it is fully operational. </t>
  </si>
  <si>
    <t>Project Description: Initiate and execute website re-writing and optimization activities.
Objective: Main objective of this project is to re-write our website and incorporate predictive analytics (Al), a improved user experience and intuitive flow. Additionally, better loading times needs to be achieved by back end optimization and SEO.
Role: Senior Project Manager.
Key responsibilities and deliverables:
IN: I went over business case and identified key project stakeholders. Documented stakeholders and their details in stakeholder registry. Additionally, searched organizational process assets to find a similar project our company executed In the past. I made use of lessons learned from past project while planning this project.
PL: I worked with key stakeholders and engaged in briefings and workshops to gather their requirements for the project. I worked to document all requirements, prioritize them, and establish dependencies and sequences. Once requirements were collected. I developer project scope and circulated it among key stakeholders for their review and approval. Once scope was approved, I decomposed scope into small assignable pieces (WBS) and starter to plan the project schedule. At the end of initiation phase. I created Project Management Plan as well as Procurement Management Plan.
EX: Once project entered executed stage; I acquired my project team. Most of my project team was acquired internally, however I also had SEO subject matter experts joining my team as an external SMEs(consultants). I assigned work packages to team members, held number of workshops and training sessions to develop my team and created a shared understanding of required deliverables. I managed procurement process by holding bidding
conference. I chose to go with NY based design agency who will help us with design reviews. Additionally, I managed resource allocation and ensured proper communication with stakeholders, team members &amp; vendor are achieved. Lastly, I performed integrated change control by executing approved changes.
MC: During this stage, most of my focus was on verifying the scope. Additionally. I monitored project costs, schedule and risks. I made sure change requests are implemented as per requirements. During entire project lifecycle, I reported progress to stakeholders.
CL: At the end of the project, I obtained delivery sign off from the sponsor, collected lessons learned, and archived project documents for future use. Project was formally closed on date'time.
Outcome: We created a new website for our organization and got a lot of positive feedback from users. Our website is modern, it has better user experience as well as short loading time.</t>
  </si>
  <si>
    <t>This project aimed to develop a web portal. I was hired as a consultant for the project. Participated in the production fo the project charter, developed the scope document, the process documentation, the system design documents, budget versus actual reports, project timelines/schedules, performance reviews, team schedules, policies and procedures for financial and property management processes. Provided vendor management. The project ended in conformance with the planned schedule and budget. (... complete com seus dados até que tenha no mínimo 200 palavras).</t>
  </si>
  <si>
    <t>Project objective: xxxx. Managed the project. With the team, developed the Scope, budget and schedule documents and RACI chart. Conducted Status Meetings.  Maintained the Issues List.  Coordinated User Training.  Leaded the transition efforts. Obtained validation document with the Board;  Delivered training of ERP modules, supervised maintenance of equipment. Closure: Obtained acceptance document and worked with the team to develop lessons learned and to produce as-built documents.The project ended in conformance with the planned schedule and budget. (... complete com seus dados até que tenha no mínimo 200 palavras).</t>
  </si>
  <si>
    <t>As  project manager I am responsible to deliver the HelpDesk system that is being created to control the activities of the service desk following the ITIL standards. At Initiation I performed project assessment; defined the high-level scope of the project; performed key stakeholder analysis; identified and document high-level risks, assumptions, and constraints; developed and obtain approval for the project charter. Execution: I Conduct the Implementation of the system; I do planning meetings with key users and project plan development;  Presentation of Information Architecture for the client; Layout of the pages; Presentation of layouts for the customer; Coordinate status meetings, change requests and the implementation of the virtual environment; Training users of the keys. Monitoring and Control: Integrated Testing and monitoring post-publication. The project is still in progress but I am already preparing the post-morten reviews and the project acceptance document. (... complete com seus dados até que tenha no mínimo 200 palavras).</t>
  </si>
  <si>
    <t>Planning of the Center for Information online; Planning meetings with key users; Architecture for Information virtual environment; Presentation of Information Architecture for the client; Layout of the pages; Presentation of layouts for the customer; Meetings of status project; Implementation of the virtual environment ; Training users' keys; Integrated Testing and monitoring post-publication; Closure of the project. The project ended in conformance with the planned schedule and budget. (... complete com seus dados até que tenha no mínimo 200 palavras).</t>
  </si>
  <si>
    <t>The project objective was XPTO. Planning of the project; Planning meetings with key users; Architecture for Information virtual environment; Presentation of Information Architecture for the client; Layout of the pages; Presentation of layouts for the customer; Meetings of status project; Implementation of the virtual environment; Training of users keys; Integrated Testing and monitoring post-publication; Closure of the project.The project ended in conformance with the planned schedule and budget. (... complete com seus dados até que tenha no mínimo 200 palavras).</t>
  </si>
  <si>
    <t>Leader of the project of the new intranet of the FDC; Planning: meetings with key users and development of the project plan; supervised the team on the development of Information Architecture for the intranet, presentation of Information Architecture for the client and layout of the pages. Execution: Project status meetings, quality assessments and Implementation of the virtual environment. MC: aproved verification reports and monitored post-publication; Closure: closing report. (... complete com seus dados até que tenha no mínimo 200 palavras).</t>
  </si>
  <si>
    <t>I was administrator or the new web site project. I did the project planning and coordinated the development of the virtual environment and the pages layout. Presentation of Information Architecture and layouts for the customer; Meetings of the status of the project; Implementation of the virtual environment; Training of users keys; Integrated Testing and monitoring post-publication; Closure of the project; Logistics for submission of the project to the target audience. The project ended in conformance with the planned schedule and budget. (... complete com seus dados até que tenha no mínimo 200 palavras).</t>
  </si>
  <si>
    <t>Managed the XXXXX implantation project. During Planning I created the project plan, WBS and schedule document. Execution: Assigned resources and managed the project team. Conducted and coordinated user training. Coordinated data migration and scope validation. Monitoring &amp; Control: Monitored quality indicators, conducted status meetings and produced status reports. Closing: Lead the transition efforts to help desk team. Managed the cost and closed the project on target and within budget.  (... complete com seus dados até que tenha no mínimo 200 palavras).</t>
  </si>
  <si>
    <r>
      <t xml:space="preserve">Na aba Meses, o cálculo do número de meses que você passou liderando ou coordenando tarefas em cada projeto é feito automaticamente. Lembre de inserir o período no qual você </t>
    </r>
    <r>
      <rPr>
        <b/>
        <sz val="10"/>
        <rFont val="Arial"/>
        <family val="2"/>
      </rPr>
      <t>realmente atuou no projeto</t>
    </r>
    <r>
      <rPr>
        <sz val="10"/>
        <rFont val="Arial"/>
        <family val="2"/>
      </rPr>
      <t xml:space="preserve"> (não as datas em que o projeto durou).</t>
    </r>
  </si>
  <si>
    <t>Tamanho da Equipe do Projeto (Evite usar 'classified' - o GP deve saber o tamanho da equipe)</t>
  </si>
  <si>
    <t>Hybrid</t>
  </si>
  <si>
    <t>Uma descrição do projeto (de preferência em Inglês) de 200 a 500 palavras deve ser fornecida com um resumo de alto nível das tarefas que você conduziu em cada projeto. 
As descrições em geral consistem em um objetivo de projeto (uma ou duas frases descrevendo o propósito do projeto), seu papel no projeto, suas responsabilidades e entregas do projeto resumidas por grupos de processo e o resultado final do projeto.  Não inclua tarefas ou responsabilidades de rotina, operacionais ou administrativas.
O ideal é mostrar experiência em cada um dos 5 grupos de processos (Iniciação, Planejamento, Execução, Monitoramento e Controle e Encerramento) quando todos os projetos são totalizados, mas não em cada projeto. Use os exemplos acima para incrementar a descrição do seu projeto.</t>
  </si>
  <si>
    <t>Educação alcançada (curso superior de pelo menos 4 anos ou equivalente) 
- Junte uma tradução para o inglês. Pode ser feita por você mesmo e não precisa ser autenticada</t>
  </si>
  <si>
    <t>Horas de contato de educação em gerenciamento de projetos
- Junte uma tradução para o inglês. Pode ser feita por você mesmo e não precisa ser autenticada</t>
  </si>
  <si>
    <t xml:space="preserve">Uma descrição do projeto (de preferência em Inglês) deve ser fornecida para cada projeto enviado. É necessário ter experiência em cada um dos 5 grupos de processos quando todos os projetos são totalizados, mas não em cada projeto.
As descrições dos projetos em geral consistem em um objetivo de projeto breve e de uma ou duas frases, seu papel e responsabilidades no projeto, entregas do projeto resumidas por áreas de processo (Iniciação, Planejamento, Execução, Monitoramento e Controle e Encerramento) e o resultado do projeto. 
As descrições dos projetos devem ser um resumo de alto nível das tarefas que você conduziu e dirigiu no projeto (por exemplo, Iniciação: Desenvolvimento do termo de abertura, Planejamento: Definição do escopo, etc.). </t>
  </si>
  <si>
    <r>
      <t xml:space="preserve">Uma descrição do projeto (de preferência em Inglês) deve ser fornecida para cada projeto enviado. Utilize a aba Atividades para descrever um resumo das atividades de gerenciamento de projeto que você desenvolveu nesse projeto. O texto deve ter entre 200 e 500 </t>
    </r>
    <r>
      <rPr>
        <b/>
        <sz val="10"/>
        <rFont val="Arial"/>
        <family val="2"/>
      </rPr>
      <t>palavras</t>
    </r>
    <r>
      <rPr>
        <sz val="10"/>
        <rFont val="Arial"/>
        <family val="2"/>
      </rPr>
      <t>.</t>
    </r>
  </si>
  <si>
    <t>Mantenha este arquivo no formato novo do Excel (.xlsx). Se você converter o arquivo para o formato antigo (.xls), no Excel 2003 e no Excel para Mac algumas colunas apresentarão erro. Para solucionar será necessário o carregar suplemento Analysis ToolPack no Excel 2003.</t>
  </si>
  <si>
    <t>Junte ao seu diploma de graduação uma tradução do mesmo para o inglês. Pode ser feita por você mesmo e não precisa ser autenticada</t>
  </si>
  <si>
    <t xml:space="preserve"> Planilha PM Tech® de Apoio para Verificação de Experiência para o Exame PMP®                                    V. 6.3</t>
  </si>
  <si>
    <t xml:space="preserve"> Planilha PM Tech® de Apoio para Verificação de Experiência para o Exame PMP®                                                                     V. 6.3</t>
  </si>
  <si>
    <t xml:space="preserve">© 2024 Mauro Sotille
PM Tech Capacitação em Projetos –  http://www.pmtech.com.br – Tel. +55 (51) 3084 3122
®PM Tech é marca registrada
"PMP” e "PMI" são marcas registradas do Project Management Institute, Inc                </t>
  </si>
  <si>
    <t xml:space="preserve">Desenvolvida por: Mauro Sotille, PMP, PMI-RMP © 2024
PM Tech Capacitação em Projetos – Tel. +55 (51) 3084 3122
® PM Tech é marca registrada
® "PMP” e "PMI" são marcas registradas do Project Management Institute, Inc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</si>
</sst>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6]mmmm\-yy;@"/>
    <numFmt numFmtId="165" formatCode="[$-416]mmm\-yy;@"/>
  </numFmts>
  <fonts count="28" x14ac:knownFonts="1">
    <font>
      <sz val="10"/>
      <name val="Arial"/>
    </font>
    <font>
      <sz val="11"/>
      <color theme="1"/>
      <name val="Calibri"/>
      <family val="2"/>
      <scheme val="minor"/>
    </font>
    <font>
      <sz val="8"/>
      <name val="Arial"/>
      <family val="2"/>
    </font>
    <font>
      <sz val="10"/>
      <name val="Arial"/>
      <family val="2"/>
    </font>
    <font>
      <b/>
      <sz val="10"/>
      <color indexed="9"/>
      <name val="Arial"/>
      <family val="2"/>
    </font>
    <font>
      <sz val="10"/>
      <name val="Arial"/>
      <family val="2"/>
    </font>
    <font>
      <b/>
      <sz val="8"/>
      <name val="Arial"/>
      <family val="2"/>
    </font>
    <font>
      <u/>
      <sz val="10"/>
      <color indexed="12"/>
      <name val="Arial"/>
      <family val="2"/>
    </font>
    <font>
      <b/>
      <sz val="10"/>
      <name val="Arial"/>
      <family val="2"/>
    </font>
    <font>
      <i/>
      <sz val="10"/>
      <name val="Arial"/>
      <family val="2"/>
    </font>
    <font>
      <sz val="10"/>
      <color indexed="56"/>
      <name val="Arial"/>
      <family val="2"/>
    </font>
    <font>
      <sz val="10"/>
      <color theme="0"/>
      <name val="Arial"/>
      <family val="2"/>
    </font>
    <font>
      <b/>
      <sz val="10"/>
      <color theme="0"/>
      <name val="Arial"/>
      <family val="2"/>
    </font>
    <font>
      <sz val="10"/>
      <color rgb="FF003366"/>
      <name val="Arial"/>
      <family val="2"/>
    </font>
    <font>
      <b/>
      <sz val="12"/>
      <color theme="0"/>
      <name val="Arial"/>
      <family val="2"/>
    </font>
    <font>
      <b/>
      <sz val="10"/>
      <color rgb="FF003366"/>
      <name val="Arial"/>
      <family val="2"/>
    </font>
    <font>
      <b/>
      <sz val="12"/>
      <name val="Arial"/>
      <family val="2"/>
    </font>
    <font>
      <b/>
      <sz val="11"/>
      <name val="Arial"/>
      <family val="2"/>
    </font>
    <font>
      <sz val="10"/>
      <color rgb="FFFF0000"/>
      <name val="Arial"/>
      <family val="2"/>
    </font>
    <font>
      <b/>
      <sz val="12"/>
      <color rgb="FF000066"/>
      <name val="Arial"/>
      <family val="2"/>
    </font>
    <font>
      <sz val="8"/>
      <color rgb="FF000000"/>
      <name val="Segoe UI"/>
      <family val="2"/>
    </font>
    <font>
      <b/>
      <sz val="11"/>
      <color theme="1"/>
      <name val="Calibri"/>
      <family val="2"/>
      <scheme val="minor"/>
    </font>
    <font>
      <sz val="11"/>
      <color theme="1" tint="0.249977111117893"/>
      <name val="Calibri"/>
      <family val="2"/>
      <scheme val="minor"/>
    </font>
    <font>
      <b/>
      <sz val="11"/>
      <color theme="1" tint="0.249977111117893"/>
      <name val="Calibri"/>
      <family val="2"/>
      <scheme val="minor"/>
    </font>
    <font>
      <b/>
      <sz val="9"/>
      <color theme="1" tint="0.249977111117893"/>
      <name val="Calibri"/>
      <family val="2"/>
      <scheme val="minor"/>
    </font>
    <font>
      <b/>
      <sz val="10"/>
      <color theme="1" tint="0.249977111117893"/>
      <name val="Arial"/>
      <family val="2"/>
    </font>
    <font>
      <sz val="10"/>
      <color theme="3"/>
      <name val="Arial"/>
      <family val="2"/>
    </font>
    <font>
      <sz val="10"/>
      <color theme="4" tint="-0.249977111117893"/>
      <name val="Arial"/>
      <family val="2"/>
    </font>
  </fonts>
  <fills count="18">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rgb="FFCCCCFF"/>
        <bgColor indexed="64"/>
      </patternFill>
    </fill>
    <fill>
      <patternFill patternType="solid">
        <fgColor rgb="FF003366"/>
        <bgColor indexed="64"/>
      </patternFill>
    </fill>
    <fill>
      <patternFill patternType="solid">
        <fgColor theme="0"/>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7" tint="0.59996337778862885"/>
        <bgColor indexed="64"/>
      </patternFill>
    </fill>
    <fill>
      <patternFill patternType="solid">
        <fgColor rgb="FF92D050"/>
        <bgColor indexed="64"/>
      </patternFill>
    </fill>
    <fill>
      <patternFill patternType="solid">
        <fgColor rgb="FF53D2FF"/>
        <bgColor indexed="64"/>
      </patternFill>
    </fill>
    <fill>
      <patternFill patternType="solid">
        <fgColor rgb="FFFF0000"/>
        <bgColor indexed="64"/>
      </patternFill>
    </fill>
    <fill>
      <patternFill patternType="solid">
        <fgColor theme="8" tint="0.79998168889431442"/>
        <bgColor indexed="64"/>
      </patternFill>
    </fill>
    <fill>
      <patternFill patternType="solid">
        <fgColor theme="4"/>
        <bgColor indexed="64"/>
      </patternFill>
    </fill>
    <fill>
      <patternFill patternType="solid">
        <fgColor rgb="FFFFFFCC"/>
        <bgColor indexed="64"/>
      </patternFill>
    </fill>
  </fills>
  <borders count="84">
    <border>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theme="0"/>
      </top>
      <bottom style="thin">
        <color theme="0"/>
      </bottom>
      <diagonal/>
    </border>
    <border>
      <left/>
      <right style="medium">
        <color indexed="64"/>
      </right>
      <top style="thin">
        <color theme="0"/>
      </top>
      <bottom style="thin">
        <color theme="0"/>
      </bottom>
      <diagonal/>
    </border>
    <border>
      <left/>
      <right/>
      <top style="thin">
        <color theme="0"/>
      </top>
      <bottom/>
      <diagonal/>
    </border>
    <border>
      <left/>
      <right style="medium">
        <color indexed="64"/>
      </right>
      <top style="thin">
        <color theme="0"/>
      </top>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thin">
        <color theme="0" tint="-0.34998626667073579"/>
      </right>
      <top/>
      <bottom/>
      <diagonal/>
    </border>
    <border>
      <left style="medium">
        <color rgb="FFFF7979"/>
      </left>
      <right/>
      <top style="medium">
        <color rgb="FFFF7979"/>
      </top>
      <bottom style="medium">
        <color rgb="FFBC0000"/>
      </bottom>
      <diagonal/>
    </border>
    <border>
      <left/>
      <right/>
      <top style="medium">
        <color rgb="FFFF7979"/>
      </top>
      <bottom style="medium">
        <color rgb="FFBC0000"/>
      </bottom>
      <diagonal/>
    </border>
    <border>
      <left/>
      <right style="medium">
        <color rgb="FFBC0000"/>
      </right>
      <top style="medium">
        <color rgb="FFFF7979"/>
      </top>
      <bottom style="medium">
        <color rgb="FFBC0000"/>
      </bottom>
      <diagonal/>
    </border>
    <border>
      <left style="medium">
        <color rgb="FFB8E08C"/>
      </left>
      <right/>
      <top style="medium">
        <color rgb="FFB8E08C"/>
      </top>
      <bottom style="medium">
        <color rgb="FF6CA62C"/>
      </bottom>
      <diagonal/>
    </border>
    <border>
      <left/>
      <right/>
      <top style="medium">
        <color rgb="FFB8E08C"/>
      </top>
      <bottom style="medium">
        <color rgb="FF6CA62C"/>
      </bottom>
      <diagonal/>
    </border>
    <border>
      <left/>
      <right style="medium">
        <color rgb="FF6CA62C"/>
      </right>
      <top style="medium">
        <color rgb="FFB8E08C"/>
      </top>
      <bottom style="medium">
        <color rgb="FF6CA62C"/>
      </bottom>
      <diagonal/>
    </border>
    <border>
      <left style="medium">
        <color rgb="FF9BE5FF"/>
      </left>
      <right/>
      <top style="medium">
        <color rgb="FF9BE5FF"/>
      </top>
      <bottom style="medium">
        <color rgb="FF00B6F6"/>
      </bottom>
      <diagonal/>
    </border>
    <border>
      <left/>
      <right/>
      <top style="medium">
        <color rgb="FF9BE5FF"/>
      </top>
      <bottom style="medium">
        <color rgb="FF00B6F6"/>
      </bottom>
      <diagonal/>
    </border>
    <border>
      <left/>
      <right style="medium">
        <color rgb="FF00B6F6"/>
      </right>
      <top style="medium">
        <color rgb="FF9BE5FF"/>
      </top>
      <bottom style="medium">
        <color rgb="FF00B6F6"/>
      </bottom>
      <diagonal/>
    </border>
    <border>
      <left style="medium">
        <color rgb="FFDDD5E7"/>
      </left>
      <right/>
      <top style="medium">
        <color rgb="FFDDD5E7"/>
      </top>
      <bottom style="medium">
        <color rgb="FFAB97C3"/>
      </bottom>
      <diagonal/>
    </border>
    <border>
      <left/>
      <right/>
      <top style="medium">
        <color rgb="FFDDD5E7"/>
      </top>
      <bottom style="medium">
        <color rgb="FFAB97C3"/>
      </bottom>
      <diagonal/>
    </border>
    <border>
      <left/>
      <right style="medium">
        <color rgb="FFAB97C3"/>
      </right>
      <top style="medium">
        <color rgb="FFDDD5E7"/>
      </top>
      <bottom style="medium">
        <color rgb="FFAB97C3"/>
      </bottom>
      <diagonal/>
    </border>
    <border>
      <left style="medium">
        <color rgb="FFFFFF69"/>
      </left>
      <right/>
      <top style="medium">
        <color rgb="FFFFFF69"/>
      </top>
      <bottom style="medium">
        <color rgb="FFD7D200"/>
      </bottom>
      <diagonal/>
    </border>
    <border>
      <left/>
      <right/>
      <top style="medium">
        <color rgb="FFFFFF69"/>
      </top>
      <bottom style="medium">
        <color rgb="FFD7D200"/>
      </bottom>
      <diagonal/>
    </border>
    <border>
      <left/>
      <right style="medium">
        <color rgb="FFD7D200"/>
      </right>
      <top style="medium">
        <color rgb="FFFFFF69"/>
      </top>
      <bottom style="medium">
        <color rgb="FFD7D200"/>
      </bottom>
      <diagonal/>
    </border>
    <border>
      <left style="medium">
        <color theme="0" tint="-4.9989318521683403E-2"/>
      </left>
      <right/>
      <top style="medium">
        <color theme="0" tint="-4.9989318521683403E-2"/>
      </top>
      <bottom style="medium">
        <color theme="0" tint="-0.34998626667073579"/>
      </bottom>
      <diagonal/>
    </border>
    <border>
      <left/>
      <right/>
      <top style="medium">
        <color theme="0" tint="-4.9989318521683403E-2"/>
      </top>
      <bottom style="medium">
        <color theme="0" tint="-0.34998626667073579"/>
      </bottom>
      <diagonal/>
    </border>
    <border>
      <left/>
      <right style="medium">
        <color theme="0" tint="-0.34998626667073579"/>
      </right>
      <top style="medium">
        <color theme="0" tint="-4.9989318521683403E-2"/>
      </top>
      <bottom style="medium">
        <color theme="0" tint="-0.34998626667073579"/>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3" fillId="0" borderId="0"/>
  </cellStyleXfs>
  <cellXfs count="261">
    <xf numFmtId="0" fontId="0" fillId="0" borderId="0" xfId="0"/>
    <xf numFmtId="0" fontId="0" fillId="0" borderId="0" xfId="0" applyAlignment="1">
      <alignment horizontal="center" vertical="center"/>
    </xf>
    <xf numFmtId="0" fontId="2" fillId="0" borderId="0" xfId="0" applyFont="1"/>
    <xf numFmtId="0" fontId="3" fillId="2" borderId="0" xfId="2" applyFill="1"/>
    <xf numFmtId="0" fontId="7" fillId="2" borderId="0" xfId="1" applyFill="1" applyAlignment="1" applyProtection="1">
      <alignment horizontal="center"/>
    </xf>
    <xf numFmtId="0" fontId="3" fillId="2" borderId="1" xfId="2" applyFill="1" applyBorder="1"/>
    <xf numFmtId="0" fontId="2" fillId="2" borderId="0" xfId="2" applyFont="1" applyFill="1"/>
    <xf numFmtId="0" fontId="3" fillId="2" borderId="2" xfId="2" applyFill="1" applyBorder="1"/>
    <xf numFmtId="0" fontId="6" fillId="2" borderId="0" xfId="2" applyFont="1" applyFill="1"/>
    <xf numFmtId="0" fontId="3" fillId="2" borderId="3" xfId="2" applyFill="1" applyBorder="1"/>
    <xf numFmtId="0" fontId="3" fillId="2" borderId="4" xfId="2" applyFill="1" applyBorder="1"/>
    <xf numFmtId="0" fontId="3" fillId="2" borderId="3" xfId="2" applyFill="1" applyBorder="1" applyAlignment="1">
      <alignment vertical="center"/>
    </xf>
    <xf numFmtId="0" fontId="3" fillId="2" borderId="0" xfId="2" applyFill="1" applyAlignment="1">
      <alignment vertical="center"/>
    </xf>
    <xf numFmtId="0" fontId="3" fillId="2" borderId="4" xfId="2" applyFill="1" applyBorder="1" applyAlignment="1">
      <alignment vertical="center"/>
    </xf>
    <xf numFmtId="0" fontId="3" fillId="2" borderId="2" xfId="2" applyFill="1" applyBorder="1" applyAlignment="1">
      <alignment vertical="center"/>
    </xf>
    <xf numFmtId="0" fontId="3" fillId="2" borderId="1" xfId="2" applyFill="1" applyBorder="1" applyAlignment="1">
      <alignment vertical="center"/>
    </xf>
    <xf numFmtId="0" fontId="8" fillId="2" borderId="5" xfId="2" applyFont="1" applyFill="1" applyBorder="1" applyAlignment="1">
      <alignment vertical="center"/>
    </xf>
    <xf numFmtId="0" fontId="3" fillId="2" borderId="6" xfId="2" applyFill="1" applyBorder="1" applyAlignment="1">
      <alignment vertical="center"/>
    </xf>
    <xf numFmtId="0" fontId="3" fillId="2" borderId="7" xfId="2" applyFill="1" applyBorder="1" applyAlignment="1">
      <alignment vertical="center"/>
    </xf>
    <xf numFmtId="1" fontId="3" fillId="4" borderId="2" xfId="2" applyNumberFormat="1" applyFill="1" applyBorder="1" applyAlignment="1">
      <alignment horizontal="center" vertical="center"/>
    </xf>
    <xf numFmtId="0" fontId="3" fillId="2" borderId="0" xfId="2" applyFill="1" applyAlignment="1">
      <alignment horizontal="center"/>
    </xf>
    <xf numFmtId="0" fontId="3" fillId="2" borderId="8" xfId="2" applyFill="1" applyBorder="1"/>
    <xf numFmtId="0" fontId="8" fillId="2" borderId="0" xfId="2" applyFont="1" applyFill="1"/>
    <xf numFmtId="0" fontId="11" fillId="0" borderId="0" xfId="0" applyFont="1" applyAlignment="1">
      <alignment horizontal="left"/>
    </xf>
    <xf numFmtId="0" fontId="0" fillId="0" borderId="0" xfId="0" applyAlignment="1">
      <alignment horizontal="left"/>
    </xf>
    <xf numFmtId="0" fontId="3" fillId="4" borderId="8" xfId="2" applyFill="1" applyBorder="1" applyAlignment="1">
      <alignment horizontal="center"/>
    </xf>
    <xf numFmtId="0" fontId="3" fillId="4" borderId="1" xfId="2" applyFill="1" applyBorder="1" applyAlignment="1">
      <alignment horizontal="center"/>
    </xf>
    <xf numFmtId="0" fontId="3" fillId="4" borderId="2" xfId="2" applyFill="1" applyBorder="1" applyAlignment="1">
      <alignment horizontal="center"/>
    </xf>
    <xf numFmtId="0" fontId="7" fillId="4" borderId="1" xfId="1" applyFill="1" applyBorder="1" applyAlignment="1" applyProtection="1">
      <alignment horizontal="center"/>
    </xf>
    <xf numFmtId="0" fontId="10" fillId="6" borderId="15" xfId="0" applyFont="1" applyFill="1" applyBorder="1" applyAlignment="1">
      <alignment horizontal="center" vertical="center" wrapText="1"/>
    </xf>
    <xf numFmtId="49" fontId="10" fillId="6" borderId="16" xfId="0" applyNumberFormat="1" applyFont="1" applyFill="1" applyBorder="1" applyAlignment="1">
      <alignment vertical="center" wrapText="1"/>
    </xf>
    <xf numFmtId="0" fontId="10" fillId="6" borderId="17" xfId="0" applyFont="1" applyFill="1" applyBorder="1" applyAlignment="1">
      <alignment horizontal="center" vertical="center" wrapText="1"/>
    </xf>
    <xf numFmtId="49" fontId="10" fillId="6" borderId="18" xfId="0" applyNumberFormat="1" applyFont="1" applyFill="1" applyBorder="1" applyAlignment="1">
      <alignment vertical="center" wrapText="1"/>
    </xf>
    <xf numFmtId="0" fontId="10" fillId="6" borderId="19" xfId="0" applyFont="1" applyFill="1" applyBorder="1" applyAlignment="1">
      <alignment horizontal="center" vertical="center" wrapText="1"/>
    </xf>
    <xf numFmtId="49" fontId="10" fillId="6" borderId="20" xfId="0" applyNumberFormat="1" applyFont="1" applyFill="1" applyBorder="1" applyAlignment="1">
      <alignment vertical="center" wrapText="1"/>
    </xf>
    <xf numFmtId="0" fontId="0" fillId="0" borderId="0" xfId="0" applyAlignment="1">
      <alignment horizontal="center" vertical="center" wrapText="1"/>
    </xf>
    <xf numFmtId="0" fontId="10" fillId="6" borderId="23" xfId="0" applyFont="1" applyFill="1" applyBorder="1" applyAlignment="1">
      <alignment horizontal="center" vertical="center" wrapText="1"/>
    </xf>
    <xf numFmtId="0" fontId="8" fillId="4" borderId="15" xfId="0" applyFont="1" applyFill="1" applyBorder="1" applyAlignment="1">
      <alignment horizontal="center"/>
    </xf>
    <xf numFmtId="0" fontId="8" fillId="4" borderId="16" xfId="0" applyFont="1" applyFill="1" applyBorder="1" applyAlignment="1">
      <alignment horizontal="center"/>
    </xf>
    <xf numFmtId="0" fontId="10" fillId="6" borderId="27" xfId="0" applyFont="1" applyFill="1" applyBorder="1" applyAlignment="1">
      <alignment horizontal="center" vertical="center" wrapText="1"/>
    </xf>
    <xf numFmtId="17" fontId="3" fillId="4" borderId="28" xfId="0" applyNumberFormat="1" applyFont="1" applyFill="1" applyBorder="1" applyAlignment="1">
      <alignment horizontal="center" vertical="center"/>
    </xf>
    <xf numFmtId="17" fontId="3" fillId="4" borderId="29" xfId="0" applyNumberFormat="1" applyFont="1" applyFill="1" applyBorder="1" applyAlignment="1">
      <alignment horizontal="center" vertical="center"/>
    </xf>
    <xf numFmtId="0" fontId="10" fillId="6" borderId="24" xfId="0" applyFont="1" applyFill="1" applyBorder="1" applyAlignment="1">
      <alignment horizontal="center" vertical="center" wrapText="1"/>
    </xf>
    <xf numFmtId="0" fontId="8" fillId="4" borderId="14" xfId="0" applyFont="1" applyFill="1" applyBorder="1" applyAlignment="1">
      <alignment horizontal="center" vertical="center"/>
    </xf>
    <xf numFmtId="1" fontId="8" fillId="6" borderId="25" xfId="0" applyNumberFormat="1" applyFont="1" applyFill="1" applyBorder="1" applyAlignment="1">
      <alignment horizontal="center" vertical="center"/>
    </xf>
    <xf numFmtId="0" fontId="8" fillId="4" borderId="31" xfId="0" applyFont="1" applyFill="1" applyBorder="1" applyAlignment="1">
      <alignment horizontal="center" vertical="center"/>
    </xf>
    <xf numFmtId="1" fontId="8" fillId="6" borderId="21" xfId="0" applyNumberFormat="1" applyFont="1" applyFill="1" applyBorder="1" applyAlignment="1">
      <alignment horizontal="center" vertical="center"/>
    </xf>
    <xf numFmtId="0" fontId="3" fillId="2" borderId="3" xfId="2" applyFill="1" applyBorder="1" applyAlignment="1">
      <alignment horizontal="justify" vertical="center" wrapText="1"/>
    </xf>
    <xf numFmtId="0" fontId="3" fillId="2" borderId="0" xfId="2" applyFill="1" applyAlignment="1">
      <alignment horizontal="justify" vertical="center" wrapText="1"/>
    </xf>
    <xf numFmtId="0" fontId="3" fillId="2" borderId="4" xfId="2" applyFill="1" applyBorder="1" applyAlignment="1">
      <alignment horizontal="justify" vertical="center" wrapText="1"/>
    </xf>
    <xf numFmtId="0" fontId="11" fillId="0" borderId="32" xfId="0" applyFont="1" applyBorder="1" applyAlignment="1">
      <alignment horizontal="left"/>
    </xf>
    <xf numFmtId="0" fontId="14" fillId="0" borderId="3" xfId="2" applyFont="1" applyBorder="1" applyAlignment="1">
      <alignment horizontal="left" vertical="center" wrapText="1"/>
    </xf>
    <xf numFmtId="0" fontId="3" fillId="7" borderId="1" xfId="2" applyFill="1" applyBorder="1" applyAlignment="1" applyProtection="1">
      <alignment horizontal="center" vertical="center"/>
      <protection locked="0"/>
    </xf>
    <xf numFmtId="0" fontId="5" fillId="6" borderId="0" xfId="0" applyFont="1" applyFill="1" applyAlignment="1">
      <alignment horizontal="center" vertical="center"/>
    </xf>
    <xf numFmtId="0" fontId="0" fillId="6" borderId="0" xfId="0" applyFill="1"/>
    <xf numFmtId="0" fontId="0" fillId="6" borderId="0" xfId="0" applyFill="1" applyAlignment="1">
      <alignment horizontal="center" vertical="center"/>
    </xf>
    <xf numFmtId="0" fontId="8" fillId="4" borderId="37" xfId="0" applyFont="1" applyFill="1" applyBorder="1" applyAlignment="1">
      <alignment horizontal="center"/>
    </xf>
    <xf numFmtId="1" fontId="3" fillId="6" borderId="36" xfId="0" applyNumberFormat="1" applyFont="1" applyFill="1" applyBorder="1" applyAlignment="1">
      <alignment horizontal="center" vertical="center"/>
    </xf>
    <xf numFmtId="17" fontId="3" fillId="4" borderId="38" xfId="0" applyNumberFormat="1" applyFont="1" applyFill="1" applyBorder="1" applyAlignment="1">
      <alignment horizontal="center" vertical="center"/>
    </xf>
    <xf numFmtId="17" fontId="3" fillId="4" borderId="18" xfId="0" applyNumberFormat="1" applyFont="1" applyFill="1" applyBorder="1" applyAlignment="1">
      <alignment horizontal="center" vertical="center"/>
    </xf>
    <xf numFmtId="17" fontId="3" fillId="4" borderId="16" xfId="0" applyNumberFormat="1" applyFont="1" applyFill="1" applyBorder="1" applyAlignment="1">
      <alignment horizontal="center" vertical="center"/>
    </xf>
    <xf numFmtId="0" fontId="0" fillId="0" borderId="39" xfId="0" applyBorder="1" applyAlignment="1">
      <alignment horizontal="center" vertical="center"/>
    </xf>
    <xf numFmtId="1" fontId="8" fillId="6" borderId="33" xfId="0" applyNumberFormat="1" applyFont="1" applyFill="1" applyBorder="1" applyAlignment="1">
      <alignment horizontal="center" vertical="center"/>
    </xf>
    <xf numFmtId="0" fontId="3" fillId="5" borderId="32" xfId="0" applyFont="1" applyFill="1" applyBorder="1"/>
    <xf numFmtId="0" fontId="12" fillId="5" borderId="32" xfId="0" applyFont="1" applyFill="1" applyBorder="1" applyAlignment="1">
      <alignment horizontal="center"/>
    </xf>
    <xf numFmtId="0" fontId="4" fillId="3" borderId="42" xfId="0" applyFont="1" applyFill="1" applyBorder="1" applyAlignment="1">
      <alignment horizontal="center" vertical="center"/>
    </xf>
    <xf numFmtId="1" fontId="4" fillId="3" borderId="43" xfId="0" applyNumberFormat="1" applyFont="1" applyFill="1" applyBorder="1" applyAlignment="1">
      <alignment horizontal="center" vertical="center"/>
    </xf>
    <xf numFmtId="1" fontId="12" fillId="5" borderId="14" xfId="0" applyNumberFormat="1" applyFont="1" applyFill="1" applyBorder="1" applyAlignment="1">
      <alignment horizontal="center"/>
    </xf>
    <xf numFmtId="2" fontId="3" fillId="4" borderId="16" xfId="0" applyNumberFormat="1" applyFont="1" applyFill="1" applyBorder="1" applyAlignment="1">
      <alignment horizontal="center" vertical="center"/>
    </xf>
    <xf numFmtId="0" fontId="4" fillId="3" borderId="43" xfId="0" applyFont="1" applyFill="1" applyBorder="1" applyAlignment="1">
      <alignment horizontal="center" vertical="center"/>
    </xf>
    <xf numFmtId="0" fontId="0" fillId="0" borderId="7" xfId="0" applyBorder="1" applyAlignment="1">
      <alignment horizontal="left"/>
    </xf>
    <xf numFmtId="0" fontId="3" fillId="0" borderId="0" xfId="0" applyFont="1" applyAlignment="1">
      <alignment wrapText="1"/>
    </xf>
    <xf numFmtId="0" fontId="0" fillId="0" borderId="0" xfId="0" applyAlignment="1">
      <alignment wrapText="1"/>
    </xf>
    <xf numFmtId="0" fontId="0" fillId="0" borderId="42" xfId="0" applyBorder="1" applyAlignment="1">
      <alignment wrapText="1"/>
    </xf>
    <xf numFmtId="0" fontId="3" fillId="0" borderId="22" xfId="0" applyFont="1" applyBorder="1" applyAlignment="1">
      <alignment horizontal="left" vertical="center" wrapText="1"/>
    </xf>
    <xf numFmtId="0" fontId="3" fillId="0" borderId="23" xfId="0" applyFont="1" applyBorder="1" applyAlignment="1">
      <alignment vertical="center" wrapText="1"/>
    </xf>
    <xf numFmtId="0" fontId="3" fillId="0" borderId="27" xfId="0" applyFont="1" applyBorder="1" applyAlignment="1">
      <alignment vertical="center" wrapText="1"/>
    </xf>
    <xf numFmtId="0" fontId="3" fillId="0" borderId="22" xfId="0" applyFont="1" applyBorder="1" applyAlignment="1">
      <alignment vertical="center" wrapText="1"/>
    </xf>
    <xf numFmtId="0" fontId="0" fillId="0" borderId="42" xfId="0" applyBorder="1" applyAlignment="1">
      <alignment vertical="center" wrapText="1"/>
    </xf>
    <xf numFmtId="0" fontId="16" fillId="8" borderId="22" xfId="0" applyFont="1" applyFill="1" applyBorder="1" applyAlignment="1">
      <alignment horizontal="left" vertical="center" wrapText="1"/>
    </xf>
    <xf numFmtId="0" fontId="16" fillId="9" borderId="22" xfId="0" applyFont="1" applyFill="1" applyBorder="1" applyAlignment="1">
      <alignment vertical="center" wrapText="1"/>
    </xf>
    <xf numFmtId="0" fontId="19" fillId="0" borderId="0" xfId="0" applyFont="1"/>
    <xf numFmtId="0" fontId="0" fillId="0" borderId="22" xfId="0" applyBorder="1"/>
    <xf numFmtId="0" fontId="8" fillId="9" borderId="22" xfId="0" applyFont="1" applyFill="1" applyBorder="1" applyAlignment="1">
      <alignment horizontal="center" vertical="center"/>
    </xf>
    <xf numFmtId="0" fontId="7" fillId="0" borderId="24" xfId="1" applyBorder="1" applyAlignment="1" applyProtection="1">
      <alignment horizontal="center" vertical="center"/>
    </xf>
    <xf numFmtId="0" fontId="0" fillId="0" borderId="23" xfId="0" applyBorder="1"/>
    <xf numFmtId="0" fontId="0" fillId="0" borderId="24" xfId="0" applyBorder="1"/>
    <xf numFmtId="0" fontId="22" fillId="0" borderId="0" xfId="0" applyFont="1" applyAlignment="1">
      <alignment vertical="center" wrapText="1"/>
    </xf>
    <xf numFmtId="0" fontId="0" fillId="0" borderId="60" xfId="0" applyBorder="1"/>
    <xf numFmtId="0" fontId="21" fillId="0" borderId="0" xfId="0" applyFont="1"/>
    <xf numFmtId="0" fontId="23" fillId="0" borderId="0" xfId="0" applyFont="1" applyAlignment="1">
      <alignment vertical="center" wrapText="1"/>
    </xf>
    <xf numFmtId="0" fontId="24" fillId="0" borderId="0" xfId="0" applyFont="1" applyAlignment="1">
      <alignment vertical="center" wrapText="1"/>
    </xf>
    <xf numFmtId="0" fontId="23" fillId="0" borderId="0" xfId="0" applyFont="1" applyAlignment="1">
      <alignment horizontal="left" vertical="center" wrapText="1" indent="5"/>
    </xf>
    <xf numFmtId="0" fontId="1" fillId="0" borderId="0" xfId="0" applyFont="1"/>
    <xf numFmtId="0" fontId="25" fillId="0" borderId="0" xfId="0" applyFont="1"/>
    <xf numFmtId="0" fontId="12" fillId="16" borderId="13" xfId="2" applyFont="1" applyFill="1" applyBorder="1" applyAlignment="1">
      <alignment horizontal="center"/>
    </xf>
    <xf numFmtId="0" fontId="12" fillId="16" borderId="14" xfId="2" applyFont="1" applyFill="1" applyBorder="1" applyAlignment="1">
      <alignment horizontal="center"/>
    </xf>
    <xf numFmtId="165" fontId="3" fillId="4" borderId="29" xfId="0" applyNumberFormat="1" applyFont="1" applyFill="1" applyBorder="1" applyAlignment="1">
      <alignment horizontal="center" vertical="center"/>
    </xf>
    <xf numFmtId="0" fontId="0" fillId="16" borderId="0" xfId="0" applyFill="1"/>
    <xf numFmtId="0" fontId="0" fillId="16" borderId="13" xfId="0" applyFill="1" applyBorder="1" applyAlignment="1">
      <alignment horizontal="center" vertical="center" wrapText="1"/>
    </xf>
    <xf numFmtId="0" fontId="11" fillId="16" borderId="20" xfId="0" applyFont="1" applyFill="1" applyBorder="1" applyAlignment="1">
      <alignment horizontal="center" vertical="center"/>
    </xf>
    <xf numFmtId="0" fontId="11" fillId="16" borderId="36" xfId="0" applyFont="1" applyFill="1" applyBorder="1" applyAlignment="1">
      <alignment horizontal="center" vertical="center"/>
    </xf>
    <xf numFmtId="0" fontId="11" fillId="16" borderId="20" xfId="0" applyFont="1" applyFill="1" applyBorder="1" applyAlignment="1">
      <alignment horizontal="center" vertical="center" wrapText="1"/>
    </xf>
    <xf numFmtId="0" fontId="11" fillId="16" borderId="36" xfId="0" applyFont="1" applyFill="1" applyBorder="1" applyAlignment="1">
      <alignment horizontal="center" vertical="center" wrapText="1"/>
    </xf>
    <xf numFmtId="0" fontId="12" fillId="16" borderId="24" xfId="0" applyFont="1" applyFill="1" applyBorder="1" applyAlignment="1">
      <alignment horizontal="center" vertical="center"/>
    </xf>
    <xf numFmtId="0" fontId="12" fillId="16" borderId="22" xfId="0" applyFont="1" applyFill="1" applyBorder="1" applyAlignment="1">
      <alignment horizontal="center" vertical="center"/>
    </xf>
    <xf numFmtId="0" fontId="12" fillId="16" borderId="14" xfId="0" applyFont="1" applyFill="1" applyBorder="1" applyAlignment="1">
      <alignment horizontal="center" vertical="center" wrapText="1"/>
    </xf>
    <xf numFmtId="3" fontId="13" fillId="6" borderId="12" xfId="0" applyNumberFormat="1" applyFont="1" applyFill="1" applyBorder="1" applyAlignment="1">
      <alignment horizontal="center" vertical="center"/>
    </xf>
    <xf numFmtId="0" fontId="3" fillId="17" borderId="8" xfId="2" applyFill="1" applyBorder="1" applyAlignment="1" applyProtection="1">
      <alignment horizontal="center"/>
      <protection locked="0"/>
    </xf>
    <xf numFmtId="0" fontId="3" fillId="17" borderId="2" xfId="2" applyFill="1" applyBorder="1" applyAlignment="1" applyProtection="1">
      <alignment horizontal="center"/>
      <protection locked="0"/>
    </xf>
    <xf numFmtId="0" fontId="3" fillId="17" borderId="1" xfId="2" applyFill="1" applyBorder="1" applyAlignment="1" applyProtection="1">
      <alignment horizontal="center"/>
      <protection locked="0"/>
    </xf>
    <xf numFmtId="0" fontId="9" fillId="2" borderId="8" xfId="2" applyFont="1" applyFill="1" applyBorder="1" applyAlignment="1">
      <alignment vertical="center"/>
    </xf>
    <xf numFmtId="0" fontId="9" fillId="2" borderId="8" xfId="2" applyFont="1" applyFill="1" applyBorder="1" applyAlignment="1">
      <alignment horizontal="left" vertical="center"/>
    </xf>
    <xf numFmtId="0" fontId="9" fillId="2" borderId="9" xfId="2" applyFont="1" applyFill="1" applyBorder="1" applyAlignment="1">
      <alignment vertical="center"/>
    </xf>
    <xf numFmtId="0" fontId="3" fillId="2" borderId="8" xfId="2" applyFill="1" applyBorder="1" applyAlignment="1">
      <alignment vertical="center" wrapText="1"/>
    </xf>
    <xf numFmtId="0" fontId="3" fillId="2" borderId="8" xfId="2" applyFill="1" applyBorder="1" applyAlignment="1">
      <alignment vertical="center"/>
    </xf>
    <xf numFmtId="0" fontId="3" fillId="2" borderId="8" xfId="2" applyFill="1" applyBorder="1" applyAlignment="1">
      <alignment horizontal="center" vertical="center"/>
    </xf>
    <xf numFmtId="0" fontId="3" fillId="2" borderId="9" xfId="2" applyFill="1" applyBorder="1" applyAlignment="1">
      <alignment vertical="center"/>
    </xf>
    <xf numFmtId="0" fontId="3" fillId="4" borderId="10" xfId="2" applyFill="1" applyBorder="1" applyAlignment="1" applyProtection="1">
      <alignment horizontal="center" vertical="center"/>
      <protection locked="0"/>
    </xf>
    <xf numFmtId="0" fontId="3" fillId="4" borderId="8" xfId="2" applyFill="1" applyBorder="1" applyAlignment="1" applyProtection="1">
      <alignment horizontal="center" vertical="center"/>
      <protection locked="0"/>
    </xf>
    <xf numFmtId="0" fontId="3" fillId="4" borderId="12" xfId="2" applyFill="1" applyBorder="1" applyAlignment="1" applyProtection="1">
      <alignment horizontal="center" vertical="center"/>
      <protection locked="0"/>
    </xf>
    <xf numFmtId="164" fontId="3" fillId="4" borderId="10" xfId="2" applyNumberFormat="1" applyFill="1" applyBorder="1" applyAlignment="1" applyProtection="1">
      <alignment horizontal="center" vertical="center"/>
      <protection locked="0"/>
    </xf>
    <xf numFmtId="164" fontId="3" fillId="4" borderId="11" xfId="2" applyNumberFormat="1" applyFill="1" applyBorder="1" applyAlignment="1" applyProtection="1">
      <alignment horizontal="center" vertical="center"/>
      <protection locked="0"/>
    </xf>
    <xf numFmtId="0" fontId="3" fillId="17" borderId="10" xfId="2" applyFill="1" applyBorder="1" applyAlignment="1" applyProtection="1">
      <alignment horizontal="center" vertical="center"/>
      <protection locked="0"/>
    </xf>
    <xf numFmtId="0" fontId="3" fillId="17" borderId="12" xfId="2" applyFill="1" applyBorder="1" applyAlignment="1" applyProtection="1">
      <alignment horizontal="center" vertical="center"/>
      <protection locked="0"/>
    </xf>
    <xf numFmtId="164" fontId="3" fillId="17" borderId="10" xfId="2" applyNumberFormat="1" applyFill="1" applyBorder="1" applyAlignment="1" applyProtection="1">
      <alignment horizontal="center" vertical="center"/>
      <protection locked="0"/>
    </xf>
    <xf numFmtId="164" fontId="3" fillId="17" borderId="11" xfId="2" applyNumberFormat="1" applyFill="1" applyBorder="1" applyAlignment="1" applyProtection="1">
      <alignment horizontal="center" vertical="center"/>
      <protection locked="0"/>
    </xf>
    <xf numFmtId="0" fontId="3" fillId="4" borderId="10" xfId="2" applyFill="1" applyBorder="1" applyAlignment="1" applyProtection="1">
      <alignment horizontal="center" vertical="center" wrapText="1"/>
      <protection locked="0"/>
    </xf>
    <xf numFmtId="0" fontId="12" fillId="16" borderId="22" xfId="0" applyFont="1" applyFill="1" applyBorder="1" applyAlignment="1">
      <alignment horizontal="center" vertical="center" wrapText="1"/>
    </xf>
    <xf numFmtId="49" fontId="3" fillId="17" borderId="12" xfId="2" applyNumberFormat="1" applyFill="1" applyBorder="1" applyAlignment="1" applyProtection="1">
      <alignment horizontal="center" vertical="center" wrapText="1"/>
      <protection locked="0"/>
    </xf>
    <xf numFmtId="0" fontId="3" fillId="17" borderId="8" xfId="2" applyFill="1" applyBorder="1" applyAlignment="1" applyProtection="1">
      <alignment horizontal="center" vertical="center" wrapText="1"/>
      <protection locked="0"/>
    </xf>
    <xf numFmtId="165" fontId="3" fillId="0" borderId="19" xfId="0" applyNumberFormat="1" applyFont="1" applyBorder="1" applyAlignment="1">
      <alignment horizontal="center" vertical="center"/>
    </xf>
    <xf numFmtId="165" fontId="3" fillId="0" borderId="20" xfId="0" applyNumberFormat="1" applyFont="1" applyBorder="1" applyAlignment="1">
      <alignment horizontal="center" vertical="center"/>
    </xf>
    <xf numFmtId="165" fontId="3" fillId="0" borderId="40" xfId="0" applyNumberFormat="1" applyFont="1" applyBorder="1" applyAlignment="1">
      <alignment horizontal="center" vertical="center"/>
    </xf>
    <xf numFmtId="165" fontId="3" fillId="0" borderId="41" xfId="0" applyNumberFormat="1" applyFont="1" applyBorder="1" applyAlignment="1">
      <alignment horizontal="center" vertical="center"/>
    </xf>
    <xf numFmtId="0" fontId="12" fillId="16" borderId="82" xfId="0" applyFont="1" applyFill="1" applyBorder="1" applyAlignment="1">
      <alignment horizontal="center" vertical="center"/>
    </xf>
    <xf numFmtId="0" fontId="12" fillId="16" borderId="83" xfId="0" applyFont="1" applyFill="1" applyBorder="1" applyAlignment="1">
      <alignment horizontal="center" vertical="center"/>
    </xf>
    <xf numFmtId="164" fontId="3" fillId="17" borderId="1" xfId="2" applyNumberFormat="1" applyFill="1" applyBorder="1" applyAlignment="1" applyProtection="1">
      <alignment horizontal="center" vertical="center"/>
      <protection locked="0"/>
    </xf>
    <xf numFmtId="164" fontId="3" fillId="17" borderId="48" xfId="2" applyNumberFormat="1" applyFill="1" applyBorder="1" applyAlignment="1" applyProtection="1">
      <alignment horizontal="center" vertical="center"/>
      <protection locked="0"/>
    </xf>
    <xf numFmtId="0" fontId="16" fillId="15" borderId="0" xfId="2" applyFont="1" applyFill="1" applyAlignment="1">
      <alignment horizontal="left" vertical="center" wrapText="1"/>
    </xf>
    <xf numFmtId="0" fontId="3" fillId="15" borderId="4" xfId="0" applyFont="1" applyFill="1" applyBorder="1" applyAlignment="1">
      <alignment horizontal="left"/>
    </xf>
    <xf numFmtId="0" fontId="16" fillId="15" borderId="6" xfId="2" applyFont="1" applyFill="1" applyBorder="1" applyAlignment="1">
      <alignment horizontal="left" vertical="center" wrapText="1"/>
    </xf>
    <xf numFmtId="0" fontId="3" fillId="15" borderId="7" xfId="0" applyFont="1" applyFill="1" applyBorder="1" applyAlignment="1">
      <alignment horizontal="left"/>
    </xf>
    <xf numFmtId="49" fontId="3" fillId="17" borderId="10" xfId="2" applyNumberFormat="1" applyFill="1" applyBorder="1" applyAlignment="1" applyProtection="1">
      <alignment horizontal="center" vertical="center" wrapText="1"/>
      <protection locked="0"/>
    </xf>
    <xf numFmtId="0" fontId="25" fillId="9" borderId="76" xfId="1" applyFont="1" applyFill="1" applyBorder="1" applyAlignment="1" applyProtection="1">
      <alignment horizontal="left" vertical="center" wrapText="1" indent="8"/>
    </xf>
    <xf numFmtId="0" fontId="25" fillId="9" borderId="77" xfId="1" applyFont="1" applyFill="1" applyBorder="1" applyAlignment="1" applyProtection="1">
      <alignment horizontal="left" vertical="center" wrapText="1" indent="8"/>
    </xf>
    <xf numFmtId="0" fontId="25" fillId="9" borderId="78" xfId="1" applyFont="1" applyFill="1" applyBorder="1" applyAlignment="1" applyProtection="1">
      <alignment horizontal="left" vertical="center" wrapText="1" indent="8"/>
    </xf>
    <xf numFmtId="0" fontId="25" fillId="13" borderId="67" xfId="1" applyFont="1" applyFill="1" applyBorder="1" applyAlignment="1" applyProtection="1">
      <alignment horizontal="left" vertical="center" wrapText="1" indent="8"/>
    </xf>
    <xf numFmtId="0" fontId="25" fillId="13" borderId="68" xfId="1" applyFont="1" applyFill="1" applyBorder="1" applyAlignment="1" applyProtection="1">
      <alignment horizontal="left" vertical="center" wrapText="1" indent="8"/>
    </xf>
    <xf numFmtId="0" fontId="25" fillId="13" borderId="69" xfId="1" applyFont="1" applyFill="1" applyBorder="1" applyAlignment="1" applyProtection="1">
      <alignment horizontal="left" vertical="center" wrapText="1" indent="8"/>
    </xf>
    <xf numFmtId="0" fontId="14" fillId="16" borderId="0" xfId="0" applyFont="1" applyFill="1" applyAlignment="1">
      <alignment horizontal="center" vertical="center"/>
    </xf>
    <xf numFmtId="0" fontId="11" fillId="16" borderId="0" xfId="0" applyFont="1" applyFill="1" applyAlignment="1">
      <alignment horizontal="center" vertical="center" wrapText="1"/>
    </xf>
    <xf numFmtId="0" fontId="11" fillId="16" borderId="0" xfId="0" applyFont="1" applyFill="1" applyAlignment="1">
      <alignment horizontal="center" vertical="center"/>
    </xf>
    <xf numFmtId="0" fontId="3" fillId="0" borderId="0" xfId="0" applyFont="1" applyAlignment="1">
      <alignment horizontal="left" vertical="center" indent="30"/>
    </xf>
    <xf numFmtId="0" fontId="0" fillId="0" borderId="0" xfId="0" applyAlignment="1">
      <alignment horizontal="left" vertical="center" indent="30"/>
    </xf>
    <xf numFmtId="0" fontId="25" fillId="10" borderId="73" xfId="1" applyFont="1" applyFill="1" applyBorder="1" applyAlignment="1" applyProtection="1">
      <alignment horizontal="left" vertical="center" wrapText="1" indent="8"/>
    </xf>
    <xf numFmtId="0" fontId="25" fillId="10" borderId="74" xfId="1" applyFont="1" applyFill="1" applyBorder="1" applyAlignment="1" applyProtection="1">
      <alignment horizontal="left" vertical="center" wrapText="1" indent="8"/>
    </xf>
    <xf numFmtId="0" fontId="25" fillId="10" borderId="75" xfId="1" applyFont="1" applyFill="1" applyBorder="1" applyAlignment="1" applyProtection="1">
      <alignment horizontal="left" vertical="center" wrapText="1" indent="8"/>
    </xf>
    <xf numFmtId="0" fontId="25" fillId="11" borderId="70" xfId="1" applyFont="1" applyFill="1" applyBorder="1" applyAlignment="1" applyProtection="1">
      <alignment horizontal="left" vertical="center" wrapText="1" indent="8"/>
    </xf>
    <xf numFmtId="0" fontId="25" fillId="11" borderId="71" xfId="1" applyFont="1" applyFill="1" applyBorder="1" applyAlignment="1" applyProtection="1">
      <alignment horizontal="left" vertical="center" wrapText="1" indent="8"/>
    </xf>
    <xf numFmtId="0" fontId="25" fillId="11" borderId="72" xfId="1" applyFont="1" applyFill="1" applyBorder="1" applyAlignment="1" applyProtection="1">
      <alignment horizontal="left" vertical="center" wrapText="1" indent="8"/>
    </xf>
    <xf numFmtId="0" fontId="25" fillId="12" borderId="64" xfId="1" applyFont="1" applyFill="1" applyBorder="1" applyAlignment="1" applyProtection="1">
      <alignment horizontal="left" vertical="center" wrapText="1" indent="8"/>
    </xf>
    <xf numFmtId="0" fontId="25" fillId="12" borderId="65" xfId="1" applyFont="1" applyFill="1" applyBorder="1" applyAlignment="1" applyProtection="1">
      <alignment horizontal="left" vertical="center" wrapText="1" indent="8"/>
    </xf>
    <xf numFmtId="0" fontId="25" fillId="12" borderId="66" xfId="1" applyFont="1" applyFill="1" applyBorder="1" applyAlignment="1" applyProtection="1">
      <alignment horizontal="left" vertical="center" wrapText="1" indent="8"/>
    </xf>
    <xf numFmtId="0" fontId="12" fillId="14" borderId="61" xfId="1" applyFont="1" applyFill="1" applyBorder="1" applyAlignment="1" applyProtection="1">
      <alignment horizontal="left" vertical="center" wrapText="1" indent="8"/>
    </xf>
    <xf numFmtId="0" fontId="12" fillId="14" borderId="62" xfId="1" applyFont="1" applyFill="1" applyBorder="1" applyAlignment="1" applyProtection="1">
      <alignment horizontal="left" vertical="center" wrapText="1" indent="8"/>
    </xf>
    <xf numFmtId="0" fontId="12" fillId="14" borderId="63" xfId="1" applyFont="1" applyFill="1" applyBorder="1" applyAlignment="1" applyProtection="1">
      <alignment horizontal="left" vertical="center" wrapText="1" indent="8"/>
    </xf>
    <xf numFmtId="0" fontId="27" fillId="0" borderId="32" xfId="0" applyFont="1" applyBorder="1" applyAlignment="1">
      <alignment horizontal="center" wrapText="1"/>
    </xf>
    <xf numFmtId="0" fontId="26" fillId="15" borderId="80" xfId="0" applyFont="1" applyFill="1" applyBorder="1" applyAlignment="1">
      <alignment horizontal="left" vertical="center" wrapText="1" indent="2"/>
    </xf>
    <xf numFmtId="0" fontId="26" fillId="15" borderId="6" xfId="0" applyFont="1" applyFill="1" applyBorder="1" applyAlignment="1">
      <alignment horizontal="left" vertical="center" wrapText="1" indent="2"/>
    </xf>
    <xf numFmtId="0" fontId="26" fillId="15" borderId="7" xfId="0" applyFont="1" applyFill="1" applyBorder="1" applyAlignment="1">
      <alignment horizontal="left" vertical="center" wrapText="1" indent="2"/>
    </xf>
    <xf numFmtId="0" fontId="13" fillId="6" borderId="54" xfId="0" applyFont="1" applyFill="1" applyBorder="1" applyAlignment="1">
      <alignment horizontal="distributed" vertical="center" wrapText="1" indent="1"/>
    </xf>
    <xf numFmtId="0" fontId="13" fillId="6" borderId="55" xfId="0" applyFont="1" applyFill="1" applyBorder="1" applyAlignment="1">
      <alignment horizontal="distributed" vertical="center" wrapText="1" indent="1"/>
    </xf>
    <xf numFmtId="0" fontId="13" fillId="6" borderId="56" xfId="0" applyFont="1" applyFill="1" applyBorder="1" applyAlignment="1">
      <alignment horizontal="distributed" vertical="center" wrapText="1" indent="1"/>
    </xf>
    <xf numFmtId="0" fontId="13" fillId="6" borderId="57" xfId="0" applyFont="1" applyFill="1" applyBorder="1" applyAlignment="1">
      <alignment horizontal="distributed" vertical="center" wrapText="1" indent="1"/>
    </xf>
    <xf numFmtId="0" fontId="3" fillId="15" borderId="39" xfId="0" applyFont="1" applyFill="1" applyBorder="1" applyAlignment="1">
      <alignment horizontal="left" vertical="center" wrapText="1" indent="2"/>
    </xf>
    <xf numFmtId="0" fontId="5" fillId="15" borderId="39" xfId="0" applyFont="1" applyFill="1" applyBorder="1" applyAlignment="1">
      <alignment horizontal="left" vertical="center" wrapText="1" indent="2"/>
    </xf>
    <xf numFmtId="0" fontId="5" fillId="15" borderId="79" xfId="0" applyFont="1" applyFill="1" applyBorder="1" applyAlignment="1">
      <alignment horizontal="left" vertical="center" wrapText="1" indent="2"/>
    </xf>
    <xf numFmtId="0" fontId="12" fillId="16" borderId="82" xfId="0" applyFont="1" applyFill="1" applyBorder="1" applyAlignment="1">
      <alignment horizontal="center" vertical="center"/>
    </xf>
    <xf numFmtId="0" fontId="0" fillId="15" borderId="39" xfId="0" applyFill="1" applyBorder="1" applyAlignment="1">
      <alignment horizontal="left" vertical="center" wrapText="1" indent="2"/>
    </xf>
    <xf numFmtId="0" fontId="0" fillId="15" borderId="79" xfId="0" applyFill="1" applyBorder="1" applyAlignment="1">
      <alignment horizontal="left" vertical="center" wrapText="1" indent="2"/>
    </xf>
    <xf numFmtId="0" fontId="3" fillId="15" borderId="44" xfId="0" applyFont="1" applyFill="1" applyBorder="1" applyAlignment="1">
      <alignment horizontal="left" vertical="center" wrapText="1" indent="2"/>
    </xf>
    <xf numFmtId="0" fontId="0" fillId="15" borderId="32" xfId="0" applyFill="1" applyBorder="1" applyAlignment="1">
      <alignment horizontal="left" vertical="center" wrapText="1" indent="2"/>
    </xf>
    <xf numFmtId="0" fontId="0" fillId="15" borderId="45" xfId="0" applyFill="1" applyBorder="1" applyAlignment="1">
      <alignment horizontal="left" vertical="center" wrapText="1" indent="2"/>
    </xf>
    <xf numFmtId="0" fontId="0" fillId="15" borderId="52" xfId="0" applyFill="1" applyBorder="1" applyAlignment="1">
      <alignment horizontal="left" vertical="center" wrapText="1" indent="2"/>
    </xf>
    <xf numFmtId="0" fontId="0" fillId="15" borderId="0" xfId="0" applyFill="1" applyAlignment="1">
      <alignment horizontal="left" vertical="center" wrapText="1" indent="2"/>
    </xf>
    <xf numFmtId="0" fontId="0" fillId="15" borderId="4" xfId="0" applyFill="1" applyBorder="1" applyAlignment="1">
      <alignment horizontal="left" vertical="center" wrapText="1" indent="2"/>
    </xf>
    <xf numFmtId="0" fontId="3" fillId="7" borderId="52" xfId="0" applyFont="1" applyFill="1" applyBorder="1" applyAlignment="1">
      <alignment horizontal="left" vertical="center" wrapText="1" indent="2"/>
    </xf>
    <xf numFmtId="0" fontId="0" fillId="7" borderId="0" xfId="0" applyFill="1" applyAlignment="1">
      <alignment horizontal="left" vertical="center" wrapText="1" indent="2"/>
    </xf>
    <xf numFmtId="0" fontId="0" fillId="7" borderId="4" xfId="0" applyFill="1" applyBorder="1" applyAlignment="1">
      <alignment horizontal="left" vertical="center" wrapText="1" indent="2"/>
    </xf>
    <xf numFmtId="0" fontId="3" fillId="15" borderId="52" xfId="0" applyFont="1" applyFill="1" applyBorder="1" applyAlignment="1">
      <alignment horizontal="left" vertical="center" wrapText="1" indent="2"/>
    </xf>
    <xf numFmtId="0" fontId="14" fillId="16" borderId="49" xfId="2" applyFont="1" applyFill="1" applyBorder="1" applyAlignment="1">
      <alignment horizontal="left" vertical="center" wrapText="1"/>
    </xf>
    <xf numFmtId="0" fontId="0" fillId="16" borderId="42" xfId="0" applyFill="1" applyBorder="1" applyAlignment="1">
      <alignment horizontal="left"/>
    </xf>
    <xf numFmtId="0" fontId="0" fillId="16" borderId="50" xfId="0" applyFill="1" applyBorder="1" applyAlignment="1">
      <alignment horizontal="left"/>
    </xf>
    <xf numFmtId="0" fontId="0" fillId="0" borderId="51" xfId="0" applyBorder="1"/>
    <xf numFmtId="0" fontId="0" fillId="0" borderId="32" xfId="0" applyBorder="1"/>
    <xf numFmtId="0" fontId="0" fillId="0" borderId="3" xfId="0" applyBorder="1"/>
    <xf numFmtId="0" fontId="0" fillId="0" borderId="0" xfId="0"/>
    <xf numFmtId="0" fontId="15" fillId="6" borderId="58" xfId="0" applyFont="1" applyFill="1" applyBorder="1" applyAlignment="1">
      <alignment horizontal="center" vertical="center"/>
    </xf>
    <xf numFmtId="0" fontId="15" fillId="6" borderId="59" xfId="0" applyFont="1" applyFill="1" applyBorder="1" applyAlignment="1">
      <alignment horizontal="center" vertical="center"/>
    </xf>
    <xf numFmtId="0" fontId="12" fillId="16" borderId="81" xfId="0" applyFont="1" applyFill="1" applyBorder="1" applyAlignment="1">
      <alignment horizontal="center" vertical="center"/>
    </xf>
    <xf numFmtId="0" fontId="12" fillId="16" borderId="42" xfId="0" applyFont="1" applyFill="1" applyBorder="1" applyAlignment="1">
      <alignment horizontal="left"/>
    </xf>
    <xf numFmtId="0" fontId="3" fillId="2" borderId="42" xfId="2" applyFill="1" applyBorder="1" applyAlignment="1">
      <alignment vertical="center" wrapText="1"/>
    </xf>
    <xf numFmtId="0" fontId="8" fillId="2" borderId="30" xfId="2" applyFont="1" applyFill="1" applyBorder="1"/>
    <xf numFmtId="0" fontId="8" fillId="0" borderId="13" xfId="0" applyFont="1" applyBorder="1"/>
    <xf numFmtId="0" fontId="10" fillId="6" borderId="23" xfId="0" applyFont="1" applyFill="1" applyBorder="1" applyAlignment="1">
      <alignment vertical="center" wrapText="1"/>
    </xf>
    <xf numFmtId="0" fontId="0" fillId="0" borderId="24" xfId="0" applyBorder="1" applyAlignment="1">
      <alignment vertical="center" wrapText="1"/>
    </xf>
    <xf numFmtId="49" fontId="10" fillId="6" borderId="23" xfId="0" applyNumberFormat="1" applyFont="1" applyFill="1" applyBorder="1" applyAlignment="1">
      <alignment vertical="center" wrapText="1"/>
    </xf>
    <xf numFmtId="0" fontId="14" fillId="16" borderId="3" xfId="2" applyFont="1" applyFill="1" applyBorder="1" applyAlignment="1">
      <alignment horizontal="center" vertical="center" wrapText="1"/>
    </xf>
    <xf numFmtId="0" fontId="0" fillId="16" borderId="0" xfId="0" applyFill="1" applyAlignment="1">
      <alignment horizontal="center"/>
    </xf>
    <xf numFmtId="0" fontId="12" fillId="16" borderId="51" xfId="0" applyFont="1" applyFill="1" applyBorder="1" applyAlignment="1">
      <alignment horizontal="center" vertical="center"/>
    </xf>
    <xf numFmtId="0" fontId="12" fillId="16" borderId="5" xfId="0" applyFont="1" applyFill="1" applyBorder="1" applyAlignment="1">
      <alignment horizontal="center" vertical="center"/>
    </xf>
    <xf numFmtId="0" fontId="12" fillId="16" borderId="23" xfId="0" applyFont="1" applyFill="1" applyBorder="1" applyAlignment="1">
      <alignment horizontal="center" vertical="center"/>
    </xf>
    <xf numFmtId="0" fontId="0" fillId="16" borderId="24" xfId="0" applyFill="1" applyBorder="1" applyAlignment="1">
      <alignment horizontal="center" vertical="center"/>
    </xf>
    <xf numFmtId="0" fontId="12" fillId="16" borderId="26" xfId="0" applyFont="1" applyFill="1" applyBorder="1" applyAlignment="1">
      <alignment horizontal="center" vertical="center"/>
    </xf>
    <xf numFmtId="0" fontId="3" fillId="15" borderId="6" xfId="0" applyFont="1" applyFill="1" applyBorder="1" applyAlignment="1">
      <alignment horizontal="left" vertical="center" wrapText="1"/>
    </xf>
    <xf numFmtId="0" fontId="3" fillId="15" borderId="6" xfId="0" applyFont="1" applyFill="1" applyBorder="1" applyAlignment="1">
      <alignment horizontal="left" vertical="center"/>
    </xf>
    <xf numFmtId="0" fontId="14" fillId="16" borderId="52" xfId="2" applyFont="1" applyFill="1" applyBorder="1" applyAlignment="1">
      <alignment horizontal="center" vertical="center" wrapText="1"/>
    </xf>
    <xf numFmtId="0" fontId="11" fillId="16" borderId="0" xfId="0" applyFont="1" applyFill="1" applyAlignment="1">
      <alignment horizontal="center"/>
    </xf>
    <xf numFmtId="0" fontId="4" fillId="16" borderId="22" xfId="0" applyFont="1" applyFill="1" applyBorder="1" applyAlignment="1">
      <alignment horizontal="center" vertical="center" wrapText="1"/>
    </xf>
    <xf numFmtId="0" fontId="4" fillId="16" borderId="49" xfId="0" applyFont="1" applyFill="1" applyBorder="1" applyAlignment="1">
      <alignment horizontal="center" vertical="center" wrapText="1"/>
    </xf>
    <xf numFmtId="3" fontId="3" fillId="7" borderId="16" xfId="0" applyNumberFormat="1" applyFont="1" applyFill="1" applyBorder="1" applyAlignment="1" applyProtection="1">
      <alignment horizontal="justify" vertical="top" wrapText="1"/>
      <protection locked="0"/>
    </xf>
    <xf numFmtId="3" fontId="3" fillId="7" borderId="35" xfId="0" applyNumberFormat="1" applyFont="1" applyFill="1" applyBorder="1" applyAlignment="1" applyProtection="1">
      <alignment horizontal="justify" vertical="top" wrapText="1"/>
      <protection locked="0"/>
    </xf>
    <xf numFmtId="3" fontId="3" fillId="7" borderId="18" xfId="0" applyNumberFormat="1" applyFont="1" applyFill="1" applyBorder="1" applyAlignment="1" applyProtection="1">
      <alignment horizontal="justify" vertical="top" wrapText="1"/>
      <protection locked="0"/>
    </xf>
    <xf numFmtId="0" fontId="3" fillId="7" borderId="18" xfId="0" applyFont="1" applyFill="1" applyBorder="1" applyAlignment="1" applyProtection="1">
      <alignment horizontal="justify" vertical="top" wrapText="1"/>
      <protection locked="0"/>
    </xf>
    <xf numFmtId="0" fontId="3" fillId="7" borderId="46" xfId="0" applyFont="1" applyFill="1" applyBorder="1" applyAlignment="1" applyProtection="1">
      <alignment horizontal="justify" vertical="top" wrapText="1"/>
      <protection locked="0"/>
    </xf>
    <xf numFmtId="3" fontId="3" fillId="7" borderId="46" xfId="0" applyNumberFormat="1" applyFont="1" applyFill="1" applyBorder="1" applyAlignment="1" applyProtection="1">
      <alignment horizontal="justify" vertical="top" wrapText="1"/>
      <protection locked="0"/>
    </xf>
    <xf numFmtId="0" fontId="3" fillId="7" borderId="47" xfId="0" applyFont="1" applyFill="1" applyBorder="1" applyAlignment="1" applyProtection="1">
      <alignment horizontal="justify" vertical="top" wrapText="1"/>
      <protection locked="0"/>
    </xf>
    <xf numFmtId="0" fontId="3" fillId="15" borderId="0" xfId="0" applyFont="1" applyFill="1" applyAlignment="1">
      <alignment horizontal="left" wrapText="1"/>
    </xf>
    <xf numFmtId="0" fontId="3" fillId="15" borderId="0" xfId="0" applyFont="1" applyFill="1" applyAlignment="1">
      <alignment horizontal="left"/>
    </xf>
    <xf numFmtId="3" fontId="3" fillId="7" borderId="20" xfId="0" applyNumberFormat="1" applyFont="1" applyFill="1" applyBorder="1" applyAlignment="1" applyProtection="1">
      <alignment horizontal="justify" vertical="top" wrapText="1"/>
      <protection locked="0"/>
    </xf>
    <xf numFmtId="3" fontId="3" fillId="7" borderId="34" xfId="0" applyNumberFormat="1" applyFont="1" applyFill="1" applyBorder="1" applyAlignment="1" applyProtection="1">
      <alignment horizontal="justify" vertical="top" wrapText="1"/>
      <protection locked="0"/>
    </xf>
    <xf numFmtId="3" fontId="3" fillId="7" borderId="47" xfId="0" applyNumberFormat="1" applyFont="1" applyFill="1" applyBorder="1" applyAlignment="1" applyProtection="1">
      <alignment horizontal="justify" vertical="top" wrapText="1"/>
      <protection locked="0"/>
    </xf>
    <xf numFmtId="3" fontId="3" fillId="7" borderId="53" xfId="0" applyNumberFormat="1" applyFont="1" applyFill="1" applyBorder="1" applyAlignment="1" applyProtection="1">
      <alignment horizontal="justify" vertical="top" wrapText="1"/>
      <protection locked="0"/>
    </xf>
    <xf numFmtId="0" fontId="14" fillId="5" borderId="0" xfId="2" applyFont="1" applyFill="1" applyAlignment="1">
      <alignment horizontal="left" vertical="center" wrapText="1"/>
    </xf>
    <xf numFmtId="0" fontId="3" fillId="6" borderId="49" xfId="0" applyFont="1" applyFill="1" applyBorder="1" applyAlignment="1">
      <alignment horizontal="center" vertical="center" wrapText="1"/>
    </xf>
    <xf numFmtId="0" fontId="0" fillId="6" borderId="42" xfId="0" applyFill="1" applyBorder="1" applyAlignment="1">
      <alignment horizontal="center" vertical="center"/>
    </xf>
    <xf numFmtId="0" fontId="0" fillId="6" borderId="50" xfId="0" applyFill="1" applyBorder="1" applyAlignment="1">
      <alignment horizontal="center" vertical="center"/>
    </xf>
    <xf numFmtId="0" fontId="3" fillId="2" borderId="3" xfId="2" applyFill="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7" fillId="2" borderId="0" xfId="1" applyFill="1" applyAlignment="1" applyProtection="1">
      <alignment horizontal="center"/>
    </xf>
    <xf numFmtId="0" fontId="3" fillId="0" borderId="0" xfId="2"/>
    <xf numFmtId="0" fontId="14" fillId="5" borderId="30" xfId="2" applyFont="1" applyFill="1" applyBorder="1" applyAlignment="1">
      <alignment horizontal="center" vertical="center" wrapText="1"/>
    </xf>
    <xf numFmtId="0" fontId="14" fillId="5" borderId="26" xfId="2" applyFont="1" applyFill="1" applyBorder="1" applyAlignment="1">
      <alignment horizontal="center" vertical="center" wrapText="1"/>
    </xf>
    <xf numFmtId="0" fontId="14" fillId="5" borderId="13" xfId="2" applyFont="1" applyFill="1" applyBorder="1" applyAlignment="1">
      <alignment horizontal="center" vertical="center" wrapText="1"/>
    </xf>
    <xf numFmtId="0" fontId="12" fillId="5" borderId="49" xfId="2" applyFont="1" applyFill="1" applyBorder="1" applyAlignment="1">
      <alignment horizontal="center" vertical="center"/>
    </xf>
    <xf numFmtId="0" fontId="12" fillId="5" borderId="42" xfId="2" applyFont="1" applyFill="1" applyBorder="1" applyAlignment="1">
      <alignment horizontal="center" vertical="center"/>
    </xf>
    <xf numFmtId="0" fontId="12" fillId="5" borderId="50" xfId="2" applyFont="1" applyFill="1" applyBorder="1" applyAlignment="1">
      <alignment horizontal="center" vertical="center"/>
    </xf>
    <xf numFmtId="0" fontId="3" fillId="2" borderId="51" xfId="2" applyFill="1" applyBorder="1" applyAlignment="1">
      <alignment horizontal="justify" vertical="center" wrapText="1"/>
    </xf>
    <xf numFmtId="0" fontId="3" fillId="2" borderId="32" xfId="2" applyFill="1" applyBorder="1" applyAlignment="1">
      <alignment horizontal="justify" vertical="center" wrapText="1"/>
    </xf>
    <xf numFmtId="0" fontId="3" fillId="2" borderId="45" xfId="2" applyFill="1" applyBorder="1" applyAlignment="1">
      <alignment horizontal="justify" vertical="center" wrapText="1"/>
    </xf>
    <xf numFmtId="0" fontId="3" fillId="2" borderId="49" xfId="2" applyFill="1" applyBorder="1" applyAlignment="1">
      <alignment horizontal="center" vertical="center" wrapText="1"/>
    </xf>
    <xf numFmtId="0" fontId="3" fillId="2" borderId="42" xfId="2" applyFill="1" applyBorder="1" applyAlignment="1">
      <alignment horizontal="center" vertical="center" wrapText="1"/>
    </xf>
    <xf numFmtId="0" fontId="3" fillId="2" borderId="50" xfId="2" applyFill="1" applyBorder="1" applyAlignment="1">
      <alignment horizontal="center" vertical="center" wrapText="1"/>
    </xf>
    <xf numFmtId="0" fontId="3" fillId="2" borderId="3" xfId="2" applyFill="1" applyBorder="1" applyAlignment="1">
      <alignment horizontal="justify" vertical="center" wrapText="1"/>
    </xf>
    <xf numFmtId="0" fontId="0" fillId="0" borderId="0" xfId="0" applyAlignment="1">
      <alignment horizontal="justify" vertical="center" wrapText="1"/>
    </xf>
    <xf numFmtId="0" fontId="0" fillId="0" borderId="4" xfId="0" applyBorder="1" applyAlignment="1">
      <alignment horizontal="justify" vertical="center" wrapText="1"/>
    </xf>
    <xf numFmtId="0" fontId="3" fillId="2" borderId="49" xfId="2" applyFill="1" applyBorder="1" applyAlignment="1">
      <alignment horizontal="justify" vertical="center" wrapText="1"/>
    </xf>
    <xf numFmtId="0" fontId="0" fillId="0" borderId="42" xfId="0" applyBorder="1" applyAlignment="1">
      <alignment horizontal="justify" vertical="center" wrapText="1"/>
    </xf>
    <xf numFmtId="0" fontId="0" fillId="0" borderId="50" xfId="0" applyBorder="1" applyAlignment="1">
      <alignment horizontal="justify" vertical="center" wrapText="1"/>
    </xf>
  </cellXfs>
  <cellStyles count="3">
    <cellStyle name="Hiperlink" xfId="1" builtinId="8"/>
    <cellStyle name="Normal" xfId="0" builtinId="0"/>
    <cellStyle name="Normal 2" xfId="2" xr:uid="{00000000-0005-0000-0000-000002000000}"/>
  </cellStyles>
  <dxfs count="0"/>
  <tableStyles count="0" defaultTableStyle="TableStyleMedium2" defaultPivotStyle="PivotStyleLight16"/>
  <colors>
    <mruColors>
      <color rgb="FFFFFFCC"/>
      <color rgb="FFCCECFF"/>
      <color rgb="FFFFFF99"/>
      <color rgb="FFFFFF69"/>
      <color rgb="FFD7D200"/>
      <color rgb="FFAB97C3"/>
      <color rgb="FFA995C1"/>
      <color rgb="FFDDD5E7"/>
      <color rgb="FF00B6F6"/>
      <color rgb="FF05B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ttps://www.facebook.com/pmtech" TargetMode="External"/><Relationship Id="rId7" Type="http://schemas.openxmlformats.org/officeDocument/2006/relationships/hyperlink" Target="https://twitter.com/intent/follow?original_referer=http://www.pmtech.com.br/comunidades.html&amp;ref_src=twsrc%5etfw&amp;region=follow_link&amp;screen_name=pmtech_pmi&amp;tw_p=followbutton" TargetMode="External"/><Relationship Id="rId2" Type="http://schemas.openxmlformats.org/officeDocument/2006/relationships/image" Target="../media/image1.png"/><Relationship Id="rId1" Type="http://schemas.openxmlformats.org/officeDocument/2006/relationships/hyperlink" Target="http://www.pmtech.com.br/" TargetMode="External"/><Relationship Id="rId6" Type="http://schemas.openxmlformats.org/officeDocument/2006/relationships/image" Target="../media/image3.png"/><Relationship Id="rId5" Type="http://schemas.openxmlformats.org/officeDocument/2006/relationships/hyperlink" Target="https://www.linkedin.com/company/pm-tech" TargetMode="External"/><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http://www.pmtech.com.br/contato.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mtech.com.br/"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3</xdr:row>
      <xdr:rowOff>0</xdr:rowOff>
    </xdr:from>
    <xdr:to>
      <xdr:col>5</xdr:col>
      <xdr:colOff>0</xdr:colOff>
      <xdr:row>5</xdr:row>
      <xdr:rowOff>209550</xdr:rowOff>
    </xdr:to>
    <xdr:pic>
      <xdr:nvPicPr>
        <xdr:cNvPr id="15" name="Imagem 6">
          <a:hlinkClick xmlns:r="http://schemas.openxmlformats.org/officeDocument/2006/relationships" r:id="rId1"/>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295275"/>
          <a:ext cx="10287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123825</xdr:colOff>
      <xdr:row>9</xdr:row>
      <xdr:rowOff>123825</xdr:rowOff>
    </xdr:from>
    <xdr:to>
      <xdr:col>2</xdr:col>
      <xdr:colOff>200025</xdr:colOff>
      <xdr:row>10</xdr:row>
      <xdr:rowOff>295275</xdr:rowOff>
    </xdr:to>
    <xdr:pic>
      <xdr:nvPicPr>
        <xdr:cNvPr id="21" name="Imagem 20">
          <a:hlinkClick xmlns:r="http://schemas.openxmlformats.org/officeDocument/2006/relationships" r:id="rId3"/>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5775" y="2314575"/>
          <a:ext cx="304800" cy="304800"/>
        </a:xfrm>
        <a:prstGeom prst="rect">
          <a:avLst/>
        </a:prstGeom>
      </xdr:spPr>
    </xdr:pic>
    <xdr:clientData/>
  </xdr:twoCellAnchor>
  <xdr:twoCellAnchor editAs="oneCell">
    <xdr:from>
      <xdr:col>3</xdr:col>
      <xdr:colOff>180975</xdr:colOff>
      <xdr:row>10</xdr:row>
      <xdr:rowOff>0</xdr:rowOff>
    </xdr:from>
    <xdr:to>
      <xdr:col>5</xdr:col>
      <xdr:colOff>28575</xdr:colOff>
      <xdr:row>10</xdr:row>
      <xdr:rowOff>304800</xdr:rowOff>
    </xdr:to>
    <xdr:pic>
      <xdr:nvPicPr>
        <xdr:cNvPr id="24" name="Imagem 23">
          <a:hlinkClick xmlns:r="http://schemas.openxmlformats.org/officeDocument/2006/relationships" r:id="rId5"/>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00125" y="2324100"/>
          <a:ext cx="304800" cy="304800"/>
        </a:xfrm>
        <a:prstGeom prst="rect">
          <a:avLst/>
        </a:prstGeom>
      </xdr:spPr>
    </xdr:pic>
    <xdr:clientData/>
  </xdr:twoCellAnchor>
  <xdr:twoCellAnchor editAs="oneCell">
    <xdr:from>
      <xdr:col>6</xdr:col>
      <xdr:colOff>0</xdr:colOff>
      <xdr:row>10</xdr:row>
      <xdr:rowOff>0</xdr:rowOff>
    </xdr:from>
    <xdr:to>
      <xdr:col>7</xdr:col>
      <xdr:colOff>76200</xdr:colOff>
      <xdr:row>10</xdr:row>
      <xdr:rowOff>304800</xdr:rowOff>
    </xdr:to>
    <xdr:pic>
      <xdr:nvPicPr>
        <xdr:cNvPr id="25" name="Imagem 24">
          <a:hlinkClick xmlns:r="http://schemas.openxmlformats.org/officeDocument/2006/relationships" r:id="rId7"/>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504950" y="2324100"/>
          <a:ext cx="304800" cy="304800"/>
        </a:xfrm>
        <a:prstGeom prst="rect">
          <a:avLst/>
        </a:prstGeom>
      </xdr:spPr>
    </xdr:pic>
    <xdr:clientData/>
  </xdr:twoCellAnchor>
  <xdr:twoCellAnchor editAs="oneCell">
    <xdr:from>
      <xdr:col>8</xdr:col>
      <xdr:colOff>47625</xdr:colOff>
      <xdr:row>10</xdr:row>
      <xdr:rowOff>0</xdr:rowOff>
    </xdr:from>
    <xdr:to>
      <xdr:col>9</xdr:col>
      <xdr:colOff>123825</xdr:colOff>
      <xdr:row>10</xdr:row>
      <xdr:rowOff>304800</xdr:rowOff>
    </xdr:to>
    <xdr:pic>
      <xdr:nvPicPr>
        <xdr:cNvPr id="9" name="Imagem 8">
          <a:hlinkClick xmlns:r="http://schemas.openxmlformats.org/officeDocument/2006/relationships" r:id="rId9"/>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009775" y="2505075"/>
          <a:ext cx="30480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2</xdr:row>
      <xdr:rowOff>95250</xdr:rowOff>
    </xdr:from>
    <xdr:to>
      <xdr:col>1</xdr:col>
      <xdr:colOff>495300</xdr:colOff>
      <xdr:row>5</xdr:row>
      <xdr:rowOff>142875</xdr:rowOff>
    </xdr:to>
    <xdr:pic>
      <xdr:nvPicPr>
        <xdr:cNvPr id="9292" name="Imagem 6">
          <a:hlinkClick xmlns:r="http://schemas.openxmlformats.org/officeDocument/2006/relationships" r:id="rId1"/>
          <a:extLst>
            <a:ext uri="{FF2B5EF4-FFF2-40B4-BE49-F238E27FC236}">
              <a16:creationId xmlns:a16="http://schemas.microsoft.com/office/drawing/2014/main" id="{00000000-0008-0000-0100-00004C2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485775"/>
          <a:ext cx="10287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38100</xdr:rowOff>
        </xdr:from>
        <xdr:to>
          <xdr:col>7</xdr:col>
          <xdr:colOff>3190875</xdr:colOff>
          <xdr:row>1</xdr:row>
          <xdr:rowOff>2038350</xdr:rowOff>
        </xdr:to>
        <xdr:sp macro="" textlink="">
          <xdr:nvSpPr>
            <xdr:cNvPr id="16394" name="TextBox1"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7</xdr:row>
          <xdr:rowOff>28575</xdr:rowOff>
        </xdr:from>
        <xdr:to>
          <xdr:col>2</xdr:col>
          <xdr:colOff>438150</xdr:colOff>
          <xdr:row>7</xdr:row>
          <xdr:rowOff>428625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pt-B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142875</xdr:rowOff>
        </xdr:from>
        <xdr:to>
          <xdr:col>2</xdr:col>
          <xdr:colOff>428625</xdr:colOff>
          <xdr:row>8</xdr:row>
          <xdr:rowOff>542925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pt-B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666750</xdr:rowOff>
        </xdr:from>
        <xdr:to>
          <xdr:col>2</xdr:col>
          <xdr:colOff>428625</xdr:colOff>
          <xdr:row>9</xdr:row>
          <xdr:rowOff>400050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pt-B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9525</xdr:rowOff>
        </xdr:from>
        <xdr:to>
          <xdr:col>2</xdr:col>
          <xdr:colOff>428625</xdr:colOff>
          <xdr:row>13</xdr:row>
          <xdr:rowOff>409575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pt-B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2</xdr:col>
          <xdr:colOff>438150</xdr:colOff>
          <xdr:row>16</xdr:row>
          <xdr:rowOff>428625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pt-B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2</xdr:col>
          <xdr:colOff>438150</xdr:colOff>
          <xdr:row>19</xdr:row>
          <xdr:rowOff>266700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pt-B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xdr:row>
          <xdr:rowOff>28575</xdr:rowOff>
        </xdr:from>
        <xdr:to>
          <xdr:col>2</xdr:col>
          <xdr:colOff>438150</xdr:colOff>
          <xdr:row>20</xdr:row>
          <xdr:rowOff>314325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pt-BR"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590550</xdr:rowOff>
        </xdr:from>
        <xdr:to>
          <xdr:col>2</xdr:col>
          <xdr:colOff>428625</xdr:colOff>
          <xdr:row>14</xdr:row>
          <xdr:rowOff>990600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pt-BR" sz="800" b="0" i="0" u="none" strike="noStrike" baseline="0">
                  <a:solidFill>
                    <a:srgbClr val="000000"/>
                  </a:solidFill>
                  <a:latin typeface="Segoe UI"/>
                  <a:cs typeface="Segoe UI"/>
                </a:rPr>
                <a:t> </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1143000</xdr:colOff>
      <xdr:row>21</xdr:row>
      <xdr:rowOff>819150</xdr:rowOff>
    </xdr:from>
    <xdr:to>
      <xdr:col>3</xdr:col>
      <xdr:colOff>3181350</xdr:colOff>
      <xdr:row>34</xdr:row>
      <xdr:rowOff>914400</xdr:rowOff>
    </xdr:to>
    <xdr:pic>
      <xdr:nvPicPr>
        <xdr:cNvPr id="10626" name="Imagem 14">
          <a:extLst>
            <a:ext uri="{FF2B5EF4-FFF2-40B4-BE49-F238E27FC236}">
              <a16:creationId xmlns:a16="http://schemas.microsoft.com/office/drawing/2014/main" id="{00000000-0008-0000-0600-0000822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5857875"/>
          <a:ext cx="4705350" cy="291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ubisco@empresax.com.b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4.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6.bin"/><Relationship Id="rId1" Type="http://schemas.openxmlformats.org/officeDocument/2006/relationships/hyperlink" Target="https://www.pmi.org/-/media/pmi/documents/public/pdf/certifications/project-management-professional-exam-outline.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B2:AJ18"/>
  <sheetViews>
    <sheetView showGridLines="0" showRowColHeaders="0" tabSelected="1" zoomScaleNormal="100" workbookViewId="0">
      <selection activeCell="B2" sqref="B2:AJ2"/>
    </sheetView>
  </sheetViews>
  <sheetFormatPr defaultRowHeight="12.75" x14ac:dyDescent="0.35"/>
  <cols>
    <col min="1" max="1" width="5.3984375" customWidth="1"/>
    <col min="2" max="36" width="3.3984375" customWidth="1"/>
  </cols>
  <sheetData>
    <row r="2" spans="2:36" ht="27.95" customHeight="1" x14ac:dyDescent="0.35">
      <c r="B2" s="150" t="s">
        <v>143</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row>
    <row r="3" spans="2:36" ht="18" customHeight="1" thickBot="1" x14ac:dyDescent="0.4"/>
    <row r="4" spans="2:36" ht="30" customHeight="1" thickBot="1" x14ac:dyDescent="0.5">
      <c r="D4" s="89"/>
      <c r="E4" s="90"/>
      <c r="F4" s="90"/>
      <c r="G4" s="144" t="s">
        <v>65</v>
      </c>
      <c r="H4" s="145"/>
      <c r="I4" s="145"/>
      <c r="J4" s="145"/>
      <c r="K4" s="145"/>
      <c r="L4" s="145"/>
      <c r="M4" s="145"/>
      <c r="N4" s="145"/>
      <c r="O4" s="145"/>
      <c r="P4" s="145"/>
      <c r="Q4" s="145"/>
      <c r="R4" s="146"/>
      <c r="S4" s="90"/>
      <c r="T4" s="88"/>
      <c r="W4" s="147" t="s">
        <v>67</v>
      </c>
      <c r="X4" s="148"/>
      <c r="Y4" s="148"/>
      <c r="Z4" s="148"/>
      <c r="AA4" s="148"/>
      <c r="AB4" s="148"/>
      <c r="AC4" s="148"/>
      <c r="AD4" s="148"/>
      <c r="AE4" s="148"/>
      <c r="AF4" s="148"/>
      <c r="AG4" s="148"/>
      <c r="AH4" s="149"/>
    </row>
    <row r="5" spans="2:36" ht="13.5" customHeight="1" thickBot="1" x14ac:dyDescent="0.5">
      <c r="D5" s="89"/>
      <c r="E5" s="90"/>
      <c r="F5" s="90"/>
      <c r="G5" s="90"/>
      <c r="H5" s="90"/>
      <c r="I5" s="90"/>
      <c r="J5" s="90"/>
      <c r="K5" s="90"/>
      <c r="L5" s="90"/>
      <c r="M5" s="90"/>
      <c r="N5" s="90"/>
      <c r="O5" s="90"/>
      <c r="P5" s="90"/>
      <c r="Q5" s="90"/>
      <c r="R5" s="90"/>
      <c r="S5" s="90"/>
      <c r="T5" s="88"/>
    </row>
    <row r="6" spans="2:36" ht="30" customHeight="1" thickBot="1" x14ac:dyDescent="0.5">
      <c r="D6" s="89"/>
      <c r="E6" s="90"/>
      <c r="F6" s="91"/>
      <c r="G6" s="155" t="s">
        <v>66</v>
      </c>
      <c r="H6" s="156"/>
      <c r="I6" s="156"/>
      <c r="J6" s="156"/>
      <c r="K6" s="156"/>
      <c r="L6" s="156"/>
      <c r="M6" s="156"/>
      <c r="N6" s="156"/>
      <c r="O6" s="156"/>
      <c r="P6" s="156"/>
      <c r="Q6" s="156"/>
      <c r="R6" s="157"/>
      <c r="S6" s="90"/>
      <c r="T6" s="88"/>
      <c r="W6" s="161" t="s">
        <v>68</v>
      </c>
      <c r="X6" s="162"/>
      <c r="Y6" s="162"/>
      <c r="Z6" s="162"/>
      <c r="AA6" s="162"/>
      <c r="AB6" s="162"/>
      <c r="AC6" s="162"/>
      <c r="AD6" s="162"/>
      <c r="AE6" s="162"/>
      <c r="AF6" s="162"/>
      <c r="AG6" s="162"/>
      <c r="AH6" s="163"/>
    </row>
    <row r="7" spans="2:36" ht="14.25" customHeight="1" thickBot="1" x14ac:dyDescent="0.5">
      <c r="D7" s="89"/>
      <c r="E7" s="90"/>
      <c r="F7" s="91"/>
      <c r="G7" s="92"/>
      <c r="H7" s="92"/>
      <c r="I7" s="92"/>
      <c r="J7" s="92"/>
      <c r="K7" s="92"/>
      <c r="L7" s="92"/>
      <c r="M7" s="92"/>
      <c r="N7" s="92"/>
      <c r="O7" s="92"/>
      <c r="P7" s="92"/>
      <c r="Q7" s="92"/>
      <c r="R7" s="92"/>
      <c r="S7" s="90"/>
      <c r="T7" s="88"/>
    </row>
    <row r="8" spans="2:36" ht="30" customHeight="1" thickBot="1" x14ac:dyDescent="0.5">
      <c r="D8" s="89"/>
      <c r="E8" s="90"/>
      <c r="F8" s="91"/>
      <c r="G8" s="158" t="s">
        <v>107</v>
      </c>
      <c r="H8" s="159"/>
      <c r="I8" s="159"/>
      <c r="J8" s="159"/>
      <c r="K8" s="159"/>
      <c r="L8" s="159"/>
      <c r="M8" s="159"/>
      <c r="N8" s="159"/>
      <c r="O8" s="159"/>
      <c r="P8" s="159"/>
      <c r="Q8" s="159"/>
      <c r="R8" s="160"/>
      <c r="S8" s="90"/>
      <c r="T8" s="88"/>
      <c r="W8" s="164" t="s">
        <v>69</v>
      </c>
      <c r="X8" s="165"/>
      <c r="Y8" s="165"/>
      <c r="Z8" s="165"/>
      <c r="AA8" s="165"/>
      <c r="AB8" s="165"/>
      <c r="AC8" s="165"/>
      <c r="AD8" s="165"/>
      <c r="AE8" s="165"/>
      <c r="AF8" s="165"/>
      <c r="AG8" s="165"/>
      <c r="AH8" s="166"/>
    </row>
    <row r="9" spans="2:36" ht="11.1" customHeight="1" x14ac:dyDescent="0.45">
      <c r="D9" s="89"/>
      <c r="E9" s="90"/>
      <c r="F9" s="91"/>
      <c r="G9" s="92"/>
      <c r="H9" s="92"/>
      <c r="I9" s="92"/>
      <c r="J9" s="92"/>
      <c r="K9" s="92"/>
      <c r="L9" s="92"/>
      <c r="M9" s="92"/>
      <c r="N9" s="92"/>
      <c r="O9" s="92"/>
      <c r="P9" s="92"/>
      <c r="Q9" s="92"/>
      <c r="R9" s="92"/>
      <c r="S9" s="90"/>
      <c r="T9" s="88"/>
    </row>
    <row r="10" spans="2:36" ht="10.5" customHeight="1" x14ac:dyDescent="0.45">
      <c r="D10" s="89"/>
      <c r="E10" s="90"/>
      <c r="F10" s="91"/>
      <c r="G10" s="92"/>
      <c r="H10" s="92"/>
      <c r="I10" s="92"/>
      <c r="J10" s="92"/>
      <c r="K10" s="92"/>
      <c r="L10" s="92"/>
      <c r="M10" s="92"/>
      <c r="N10" s="92"/>
      <c r="O10" s="92"/>
      <c r="P10" s="92"/>
      <c r="Q10" s="92"/>
      <c r="R10" s="92"/>
      <c r="S10" s="90"/>
    </row>
    <row r="11" spans="2:36" ht="24.75" customHeight="1" x14ac:dyDescent="0.35">
      <c r="B11" s="153" t="s">
        <v>51</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row>
    <row r="12" spans="2:36" ht="11.1" customHeight="1" x14ac:dyDescent="0.45">
      <c r="D12" s="93"/>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row>
    <row r="13" spans="2:36" ht="77.25" customHeight="1" x14ac:dyDescent="0.35">
      <c r="B13" s="151" t="s">
        <v>146</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row>
    <row r="18" spans="19:19" ht="13.15" x14ac:dyDescent="0.4">
      <c r="S18" s="94"/>
    </row>
  </sheetData>
  <sheetProtection algorithmName="SHA-512" hashValue="6kkAiV+EKejEoMVIozXioAmqCk4ryUH8VhwHEOqqKAVV80z76+9gngY08zI6mfwvyKKTwgEX6/QbxntJBBMvHw==" saltValue="zm9hLqebg9YnSrV1RhZWBQ==" spinCount="100000" sheet="1" objects="1" scenarios="1"/>
  <mergeCells count="9">
    <mergeCell ref="G4:R4"/>
    <mergeCell ref="W4:AH4"/>
    <mergeCell ref="B2:AJ2"/>
    <mergeCell ref="B13:AJ13"/>
    <mergeCell ref="B11:AJ11"/>
    <mergeCell ref="G6:R6"/>
    <mergeCell ref="G8:R8"/>
    <mergeCell ref="W6:AH6"/>
    <mergeCell ref="W8:AH8"/>
  </mergeCells>
  <hyperlinks>
    <hyperlink ref="G6:R6" location="Projetos!D4" display="PROJETOS" xr:uid="{00000000-0004-0000-0000-000000000000}"/>
    <hyperlink ref="G8:R8" location="Horas!C6" display="HORAS" xr:uid="{00000000-0004-0000-0000-000001000000}"/>
    <hyperlink ref="W4:AH4" location="Ajuda!A1" display="AJUDA" xr:uid="{00000000-0004-0000-0000-000002000000}"/>
    <hyperlink ref="W6:AH6" location="Atividades!A1" display="ATIVIDADES" xr:uid="{00000000-0004-0000-0000-000003000000}"/>
    <hyperlink ref="W8:AH8" location="Checklist!A1" display="CHECKLIST" xr:uid="{00000000-0004-0000-0000-000004000000}"/>
    <hyperlink ref="G4:R4" location="Instruções!A1" display="INSTRUÇÕES" xr:uid="{00000000-0004-0000-0000-000005000000}"/>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pageSetUpPr fitToPage="1"/>
  </sheetPr>
  <dimension ref="A1:M45"/>
  <sheetViews>
    <sheetView showGridLines="0" showRowColHeaders="0" workbookViewId="0">
      <selection sqref="A1:M1"/>
    </sheetView>
  </sheetViews>
  <sheetFormatPr defaultColWidth="9.1328125" defaultRowHeight="12.75" x14ac:dyDescent="0.35"/>
  <cols>
    <col min="2" max="12" width="10.73046875" customWidth="1"/>
    <col min="13" max="13" width="14.265625" customWidth="1"/>
  </cols>
  <sheetData>
    <row r="1" spans="1:13" s="50" customFormat="1" ht="27.6" customHeight="1" thickBot="1" x14ac:dyDescent="0.4">
      <c r="A1" s="191" t="s">
        <v>144</v>
      </c>
      <c r="B1" s="192"/>
      <c r="C1" s="192"/>
      <c r="D1" s="192"/>
      <c r="E1" s="192"/>
      <c r="F1" s="192"/>
      <c r="G1" s="192"/>
      <c r="H1" s="192"/>
      <c r="I1" s="192"/>
      <c r="J1" s="192"/>
      <c r="K1" s="192"/>
      <c r="L1" s="192"/>
      <c r="M1" s="193"/>
    </row>
    <row r="2" spans="1:13" s="23" customFormat="1" ht="3.75" customHeight="1" thickBot="1" x14ac:dyDescent="0.4">
      <c r="A2" s="51"/>
      <c r="B2" s="24"/>
      <c r="C2" s="24"/>
      <c r="D2" s="24"/>
      <c r="E2" s="24"/>
      <c r="F2" s="24"/>
      <c r="G2" s="24"/>
      <c r="H2" s="24"/>
      <c r="I2" s="24"/>
      <c r="J2" s="24"/>
      <c r="K2" s="24"/>
      <c r="L2" s="24"/>
      <c r="M2" s="24"/>
    </row>
    <row r="3" spans="1:13" s="1" customFormat="1" ht="25.5" customHeight="1" x14ac:dyDescent="0.35">
      <c r="A3" s="194"/>
      <c r="B3" s="195"/>
      <c r="C3" s="198" t="s">
        <v>0</v>
      </c>
      <c r="D3" s="198"/>
      <c r="E3" s="198"/>
      <c r="F3" s="198"/>
      <c r="G3" s="198"/>
      <c r="H3" s="198"/>
      <c r="I3" s="198"/>
      <c r="J3" s="198"/>
      <c r="K3" s="198"/>
      <c r="L3" s="198"/>
      <c r="M3" s="199"/>
    </row>
    <row r="4" spans="1:13" s="1" customFormat="1" ht="11.25" customHeight="1" x14ac:dyDescent="0.35">
      <c r="A4" s="196"/>
      <c r="B4" s="197"/>
      <c r="C4" s="171" t="s">
        <v>70</v>
      </c>
      <c r="D4" s="171"/>
      <c r="E4" s="171"/>
      <c r="F4" s="171"/>
      <c r="G4" s="171"/>
      <c r="H4" s="171"/>
      <c r="I4" s="171"/>
      <c r="J4" s="171"/>
      <c r="K4" s="171"/>
      <c r="L4" s="171"/>
      <c r="M4" s="172"/>
    </row>
    <row r="5" spans="1:13" s="1" customFormat="1" ht="20.100000000000001" customHeight="1" x14ac:dyDescent="0.35">
      <c r="A5" s="196"/>
      <c r="B5" s="197"/>
      <c r="C5" s="171"/>
      <c r="D5" s="171"/>
      <c r="E5" s="171"/>
      <c r="F5" s="171"/>
      <c r="G5" s="171"/>
      <c r="H5" s="171"/>
      <c r="I5" s="171"/>
      <c r="J5" s="171"/>
      <c r="K5" s="171"/>
      <c r="L5" s="171"/>
      <c r="M5" s="172"/>
    </row>
    <row r="6" spans="1:13" s="1" customFormat="1" ht="20.100000000000001" customHeight="1" x14ac:dyDescent="0.35">
      <c r="A6" s="196"/>
      <c r="B6" s="197"/>
      <c r="C6" s="171"/>
      <c r="D6" s="171"/>
      <c r="E6" s="171"/>
      <c r="F6" s="171"/>
      <c r="G6" s="171"/>
      <c r="H6" s="171"/>
      <c r="I6" s="171"/>
      <c r="J6" s="171"/>
      <c r="K6" s="171"/>
      <c r="L6" s="171"/>
      <c r="M6" s="172"/>
    </row>
    <row r="7" spans="1:13" s="1" customFormat="1" ht="10.5" customHeight="1" thickBot="1" x14ac:dyDescent="0.4">
      <c r="A7" s="196"/>
      <c r="B7" s="197"/>
      <c r="C7" s="173"/>
      <c r="D7" s="173"/>
      <c r="E7" s="173"/>
      <c r="F7" s="173"/>
      <c r="G7" s="173"/>
      <c r="H7" s="173"/>
      <c r="I7" s="173"/>
      <c r="J7" s="173"/>
      <c r="K7" s="173"/>
      <c r="L7" s="173"/>
      <c r="M7" s="174"/>
    </row>
    <row r="8" spans="1:13" ht="25.5" customHeight="1" x14ac:dyDescent="0.35">
      <c r="A8" s="200">
        <v>1</v>
      </c>
      <c r="B8" s="181" t="s">
        <v>89</v>
      </c>
      <c r="C8" s="182"/>
      <c r="D8" s="182"/>
      <c r="E8" s="182"/>
      <c r="F8" s="182"/>
      <c r="G8" s="182"/>
      <c r="H8" s="182"/>
      <c r="I8" s="182"/>
      <c r="J8" s="182"/>
      <c r="K8" s="182"/>
      <c r="L8" s="182"/>
      <c r="M8" s="183"/>
    </row>
    <row r="9" spans="1:13" ht="17.25" customHeight="1" x14ac:dyDescent="0.35">
      <c r="A9" s="178"/>
      <c r="B9" s="184"/>
      <c r="C9" s="185"/>
      <c r="D9" s="185"/>
      <c r="E9" s="185"/>
      <c r="F9" s="185"/>
      <c r="G9" s="185"/>
      <c r="H9" s="185"/>
      <c r="I9" s="185"/>
      <c r="J9" s="185"/>
      <c r="K9" s="185"/>
      <c r="L9" s="185"/>
      <c r="M9" s="186"/>
    </row>
    <row r="10" spans="1:13" ht="16.5" customHeight="1" x14ac:dyDescent="0.35">
      <c r="A10" s="178"/>
      <c r="B10" s="187" t="s">
        <v>47</v>
      </c>
      <c r="C10" s="188"/>
      <c r="D10" s="188"/>
      <c r="E10" s="188"/>
      <c r="F10" s="188"/>
      <c r="G10" s="188"/>
      <c r="H10" s="188"/>
      <c r="I10" s="188"/>
      <c r="J10" s="188"/>
      <c r="K10" s="188"/>
      <c r="L10" s="188"/>
      <c r="M10" s="189"/>
    </row>
    <row r="11" spans="1:13" ht="33.75" customHeight="1" x14ac:dyDescent="0.35">
      <c r="A11" s="135">
        <v>2</v>
      </c>
      <c r="B11" s="175" t="s">
        <v>133</v>
      </c>
      <c r="C11" s="176"/>
      <c r="D11" s="176"/>
      <c r="E11" s="176"/>
      <c r="F11" s="176"/>
      <c r="G11" s="176"/>
      <c r="H11" s="176"/>
      <c r="I11" s="176"/>
      <c r="J11" s="176"/>
      <c r="K11" s="176"/>
      <c r="L11" s="176"/>
      <c r="M11" s="177"/>
    </row>
    <row r="12" spans="1:13" ht="17.25" customHeight="1" x14ac:dyDescent="0.35">
      <c r="A12" s="135">
        <v>3</v>
      </c>
      <c r="B12" s="190" t="s">
        <v>71</v>
      </c>
      <c r="C12" s="185"/>
      <c r="D12" s="185"/>
      <c r="E12" s="185"/>
      <c r="F12" s="185"/>
      <c r="G12" s="185"/>
      <c r="H12" s="185"/>
      <c r="I12" s="185"/>
      <c r="J12" s="185"/>
      <c r="K12" s="185"/>
      <c r="L12" s="185"/>
      <c r="M12" s="186"/>
    </row>
    <row r="13" spans="1:13" ht="16.5" customHeight="1" x14ac:dyDescent="0.35">
      <c r="A13" s="178">
        <v>4</v>
      </c>
      <c r="B13" s="175" t="s">
        <v>140</v>
      </c>
      <c r="C13" s="179"/>
      <c r="D13" s="179"/>
      <c r="E13" s="179"/>
      <c r="F13" s="179"/>
      <c r="G13" s="179"/>
      <c r="H13" s="179"/>
      <c r="I13" s="179"/>
      <c r="J13" s="179"/>
      <c r="K13" s="179"/>
      <c r="L13" s="179"/>
      <c r="M13" s="180"/>
    </row>
    <row r="14" spans="1:13" ht="12" customHeight="1" x14ac:dyDescent="0.35">
      <c r="A14" s="178"/>
      <c r="B14" s="179"/>
      <c r="C14" s="179"/>
      <c r="D14" s="179"/>
      <c r="E14" s="179"/>
      <c r="F14" s="179"/>
      <c r="G14" s="179"/>
      <c r="H14" s="179"/>
      <c r="I14" s="179"/>
      <c r="J14" s="179"/>
      <c r="K14" s="179"/>
      <c r="L14" s="179"/>
      <c r="M14" s="180"/>
    </row>
    <row r="15" spans="1:13" ht="8.25" customHeight="1" x14ac:dyDescent="0.35">
      <c r="A15" s="178"/>
      <c r="B15" s="179"/>
      <c r="C15" s="179"/>
      <c r="D15" s="179"/>
      <c r="E15" s="179"/>
      <c r="F15" s="179"/>
      <c r="G15" s="179"/>
      <c r="H15" s="179"/>
      <c r="I15" s="179"/>
      <c r="J15" s="179"/>
      <c r="K15" s="179"/>
      <c r="L15" s="179"/>
      <c r="M15" s="180"/>
    </row>
    <row r="16" spans="1:13" ht="17.25" customHeight="1" x14ac:dyDescent="0.35">
      <c r="A16" s="178">
        <v>5</v>
      </c>
      <c r="B16" s="175" t="s">
        <v>64</v>
      </c>
      <c r="C16" s="179"/>
      <c r="D16" s="179"/>
      <c r="E16" s="179"/>
      <c r="F16" s="179"/>
      <c r="G16" s="179"/>
      <c r="H16" s="179"/>
      <c r="I16" s="179"/>
      <c r="J16" s="179"/>
      <c r="K16" s="179"/>
      <c r="L16" s="179"/>
      <c r="M16" s="180"/>
    </row>
    <row r="17" spans="1:13" ht="8.25" customHeight="1" x14ac:dyDescent="0.35">
      <c r="A17" s="178"/>
      <c r="B17" s="179"/>
      <c r="C17" s="179"/>
      <c r="D17" s="179"/>
      <c r="E17" s="179"/>
      <c r="F17" s="179"/>
      <c r="G17" s="179"/>
      <c r="H17" s="179"/>
      <c r="I17" s="179"/>
      <c r="J17" s="179"/>
      <c r="K17" s="179"/>
      <c r="L17" s="179"/>
      <c r="M17" s="180"/>
    </row>
    <row r="18" spans="1:13" ht="8.25" customHeight="1" x14ac:dyDescent="0.35">
      <c r="A18" s="178">
        <v>6</v>
      </c>
      <c r="B18" s="175" t="s">
        <v>72</v>
      </c>
      <c r="C18" s="179"/>
      <c r="D18" s="179"/>
      <c r="E18" s="179"/>
      <c r="F18" s="179"/>
      <c r="G18" s="179"/>
      <c r="H18" s="179"/>
      <c r="I18" s="179"/>
      <c r="J18" s="179"/>
      <c r="K18" s="179"/>
      <c r="L18" s="179"/>
      <c r="M18" s="180"/>
    </row>
    <row r="19" spans="1:13" ht="8.25" customHeight="1" x14ac:dyDescent="0.35">
      <c r="A19" s="178"/>
      <c r="B19" s="179"/>
      <c r="C19" s="179"/>
      <c r="D19" s="179"/>
      <c r="E19" s="179"/>
      <c r="F19" s="179"/>
      <c r="G19" s="179"/>
      <c r="H19" s="179"/>
      <c r="I19" s="179"/>
      <c r="J19" s="179"/>
      <c r="K19" s="179"/>
      <c r="L19" s="179"/>
      <c r="M19" s="180"/>
    </row>
    <row r="20" spans="1:13" ht="15" customHeight="1" x14ac:dyDescent="0.35">
      <c r="A20" s="178">
        <v>7</v>
      </c>
      <c r="B20" s="175" t="s">
        <v>41</v>
      </c>
      <c r="C20" s="179"/>
      <c r="D20" s="179"/>
      <c r="E20" s="179"/>
      <c r="F20" s="179"/>
      <c r="G20" s="179"/>
      <c r="H20" s="179"/>
      <c r="I20" s="179"/>
      <c r="J20" s="179"/>
      <c r="K20" s="179"/>
      <c r="L20" s="179"/>
      <c r="M20" s="180"/>
    </row>
    <row r="21" spans="1:13" ht="7.5" customHeight="1" x14ac:dyDescent="0.35">
      <c r="A21" s="178"/>
      <c r="B21" s="179"/>
      <c r="C21" s="179"/>
      <c r="D21" s="179"/>
      <c r="E21" s="179"/>
      <c r="F21" s="179"/>
      <c r="G21" s="179"/>
      <c r="H21" s="179"/>
      <c r="I21" s="179"/>
      <c r="J21" s="179"/>
      <c r="K21" s="179"/>
      <c r="L21" s="179"/>
      <c r="M21" s="180"/>
    </row>
    <row r="22" spans="1:13" ht="28.5" customHeight="1" thickBot="1" x14ac:dyDescent="0.4">
      <c r="A22" s="136" t="s">
        <v>49</v>
      </c>
      <c r="B22" s="168" t="s">
        <v>142</v>
      </c>
      <c r="C22" s="169"/>
      <c r="D22" s="169"/>
      <c r="E22" s="169"/>
      <c r="F22" s="169"/>
      <c r="G22" s="169"/>
      <c r="H22" s="169"/>
      <c r="I22" s="169"/>
      <c r="J22" s="169"/>
      <c r="K22" s="169"/>
      <c r="L22" s="169"/>
      <c r="M22" s="170"/>
    </row>
    <row r="23" spans="1:13" ht="33.4" customHeight="1" x14ac:dyDescent="0.35">
      <c r="B23" s="167" t="s">
        <v>141</v>
      </c>
      <c r="C23" s="167"/>
      <c r="D23" s="167"/>
      <c r="E23" s="167"/>
      <c r="F23" s="167"/>
      <c r="G23" s="167"/>
      <c r="H23" s="167"/>
      <c r="I23" s="167"/>
      <c r="J23" s="167"/>
      <c r="K23" s="167"/>
      <c r="L23" s="167"/>
      <c r="M23" s="167"/>
    </row>
    <row r="24" spans="1:13" ht="20.100000000000001" customHeight="1" x14ac:dyDescent="0.35"/>
    <row r="25" spans="1:13" ht="20.100000000000001" customHeight="1" x14ac:dyDescent="0.35"/>
    <row r="26" spans="1:13" ht="20.100000000000001" customHeight="1" x14ac:dyDescent="0.35"/>
    <row r="27" spans="1:13" ht="20.100000000000001" customHeight="1" x14ac:dyDescent="0.35"/>
    <row r="28" spans="1:13" ht="20.100000000000001" customHeight="1" x14ac:dyDescent="0.35"/>
    <row r="29" spans="1:13" ht="20.100000000000001" customHeight="1" x14ac:dyDescent="0.35"/>
    <row r="30" spans="1:13" ht="20.100000000000001" customHeight="1" x14ac:dyDescent="0.35"/>
    <row r="31" spans="1:13" ht="20.100000000000001" customHeight="1" x14ac:dyDescent="0.35"/>
    <row r="32" spans="1:13" ht="20.100000000000001" customHeight="1" x14ac:dyDescent="0.35"/>
    <row r="33" ht="20.100000000000001" customHeight="1" x14ac:dyDescent="0.35"/>
    <row r="34" ht="20.100000000000001" customHeight="1" x14ac:dyDescent="0.35"/>
    <row r="35" ht="20.100000000000001" customHeight="1" x14ac:dyDescent="0.35"/>
    <row r="36" ht="20.100000000000001" customHeight="1" x14ac:dyDescent="0.35"/>
    <row r="37" ht="20.100000000000001" customHeight="1" x14ac:dyDescent="0.35"/>
    <row r="38" ht="20.100000000000001" customHeight="1" x14ac:dyDescent="0.35"/>
    <row r="39" ht="20.100000000000001" customHeight="1" x14ac:dyDescent="0.35"/>
    <row r="40" ht="20.100000000000001" customHeight="1" x14ac:dyDescent="0.35"/>
    <row r="41" ht="20.100000000000001" customHeight="1" x14ac:dyDescent="0.35"/>
    <row r="42" ht="20.100000000000001" customHeight="1" x14ac:dyDescent="0.35"/>
    <row r="43" ht="20.100000000000001" customHeight="1" x14ac:dyDescent="0.35"/>
    <row r="44" ht="20.100000000000001" customHeight="1" x14ac:dyDescent="0.35"/>
    <row r="45" ht="20.100000000000001" customHeight="1" x14ac:dyDescent="0.35"/>
  </sheetData>
  <sheetProtection algorithmName="SHA-512" hashValue="Ay5qsrRIXq7Dpahbywu/ZkoRpewxcCmNMAbJouDEY1mTZbk+EK2xETJYKpTWG8odLN0d/tVceSehEQJCyPTuyQ==" saltValue="S4hDpf5KX9KxlJcDFQWUbw==" spinCount="100000" sheet="1" objects="1" scenarios="1"/>
  <mergeCells count="19">
    <mergeCell ref="A1:M1"/>
    <mergeCell ref="A13:A15"/>
    <mergeCell ref="B13:M15"/>
    <mergeCell ref="A3:B7"/>
    <mergeCell ref="B16:M17"/>
    <mergeCell ref="C3:M3"/>
    <mergeCell ref="A8:A10"/>
    <mergeCell ref="B23:M23"/>
    <mergeCell ref="B22:M22"/>
    <mergeCell ref="C4:M7"/>
    <mergeCell ref="B11:M11"/>
    <mergeCell ref="A20:A21"/>
    <mergeCell ref="B20:M21"/>
    <mergeCell ref="A16:A17"/>
    <mergeCell ref="B8:M9"/>
    <mergeCell ref="B10:M10"/>
    <mergeCell ref="B12:M12"/>
    <mergeCell ref="A18:A19"/>
    <mergeCell ref="B18:M19"/>
  </mergeCells>
  <phoneticPr fontId="0" type="noConversion"/>
  <printOptions horizontalCentered="1"/>
  <pageMargins left="0.39370078740157483" right="0.39370078740157483" top="0.39370078740157483" bottom="0.39370078740157483" header="0.39370078740157483" footer="0.39370078740157483"/>
  <pageSetup paperSize="9" orientation="landscape"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FFFF00"/>
    <pageSetUpPr fitToPage="1"/>
  </sheetPr>
  <dimension ref="A1:U26"/>
  <sheetViews>
    <sheetView showGridLines="0" showRowColHeaders="0" zoomScaleNormal="100" workbookViewId="0">
      <pane xSplit="2" ySplit="2" topLeftCell="C3" activePane="bottomRight" state="frozen"/>
      <selection activeCell="B19" sqref="B19:M20"/>
      <selection pane="topRight" activeCell="B19" sqref="B19:M20"/>
      <selection pane="bottomLeft" activeCell="B19" sqref="B19:M20"/>
      <selection pane="bottomRight" activeCell="D4" sqref="D4"/>
    </sheetView>
  </sheetViews>
  <sheetFormatPr defaultColWidth="9.1328125" defaultRowHeight="12.75" x14ac:dyDescent="0.35"/>
  <cols>
    <col min="1" max="1" width="32.3984375" style="3" customWidth="1"/>
    <col min="2" max="2" width="43.86328125" style="3" customWidth="1"/>
    <col min="3" max="3" width="23.86328125" style="20" customWidth="1"/>
    <col min="4" max="18" width="26.265625" style="20" customWidth="1"/>
    <col min="19" max="19" width="21.265625" style="3" customWidth="1"/>
    <col min="20" max="16384" width="9.1328125" style="3"/>
  </cols>
  <sheetData>
    <row r="1" spans="1:21" s="23" customFormat="1" ht="20.25" customHeight="1" thickBot="1" x14ac:dyDescent="0.45">
      <c r="A1" s="201" t="s">
        <v>88</v>
      </c>
      <c r="B1" s="192"/>
      <c r="C1" s="192"/>
      <c r="D1" s="192"/>
      <c r="E1" s="192"/>
      <c r="F1" s="192"/>
      <c r="G1" s="192"/>
      <c r="H1" s="192"/>
      <c r="I1" s="192"/>
      <c r="J1" s="192"/>
      <c r="K1" s="192"/>
      <c r="L1" s="192"/>
      <c r="M1" s="192"/>
      <c r="N1" s="192"/>
      <c r="O1" s="192"/>
      <c r="P1" s="192"/>
      <c r="Q1" s="192"/>
      <c r="R1" s="193"/>
    </row>
    <row r="2" spans="1:21" ht="7.5" customHeight="1" thickBot="1" x14ac:dyDescent="0.4">
      <c r="A2"/>
      <c r="B2"/>
      <c r="C2"/>
      <c r="D2" s="3"/>
      <c r="E2" s="3"/>
      <c r="F2" s="3"/>
      <c r="G2" s="3"/>
      <c r="H2" s="3"/>
      <c r="I2" s="3"/>
      <c r="J2" s="3"/>
      <c r="K2" s="3"/>
      <c r="L2" s="3"/>
      <c r="M2" s="3"/>
      <c r="N2" s="3"/>
      <c r="O2" s="3"/>
      <c r="P2" s="3"/>
      <c r="Q2" s="3"/>
      <c r="R2" s="3"/>
    </row>
    <row r="3" spans="1:21" ht="13.15" x14ac:dyDescent="0.4">
      <c r="A3" s="203" t="s">
        <v>30</v>
      </c>
      <c r="B3" s="204"/>
      <c r="C3" s="95" t="s">
        <v>32</v>
      </c>
      <c r="D3" s="95">
        <v>1</v>
      </c>
      <c r="E3" s="96">
        <v>2</v>
      </c>
      <c r="F3" s="96">
        <v>3</v>
      </c>
      <c r="G3" s="96">
        <v>4</v>
      </c>
      <c r="H3" s="96">
        <v>5</v>
      </c>
      <c r="I3" s="96">
        <v>6</v>
      </c>
      <c r="J3" s="96">
        <v>7</v>
      </c>
      <c r="K3" s="96">
        <v>8</v>
      </c>
      <c r="L3" s="96">
        <v>9</v>
      </c>
      <c r="M3" s="96">
        <v>10</v>
      </c>
      <c r="N3" s="96">
        <v>11</v>
      </c>
      <c r="O3" s="96">
        <v>12</v>
      </c>
      <c r="P3" s="96">
        <v>13</v>
      </c>
      <c r="Q3" s="96">
        <v>14</v>
      </c>
      <c r="R3" s="96">
        <v>15</v>
      </c>
      <c r="S3" s="22"/>
      <c r="T3" s="22"/>
      <c r="U3" s="22"/>
    </row>
    <row r="4" spans="1:21" ht="68.25" customHeight="1" x14ac:dyDescent="0.35">
      <c r="A4" s="111" t="s">
        <v>26</v>
      </c>
      <c r="B4" s="114" t="s">
        <v>113</v>
      </c>
      <c r="C4" s="127" t="s">
        <v>99</v>
      </c>
      <c r="D4" s="143" t="s">
        <v>116</v>
      </c>
      <c r="E4" s="129" t="s">
        <v>117</v>
      </c>
      <c r="F4" s="129" t="s">
        <v>118</v>
      </c>
      <c r="G4" s="129" t="s">
        <v>1</v>
      </c>
      <c r="H4" s="129" t="s">
        <v>1</v>
      </c>
      <c r="I4" s="129" t="s">
        <v>1</v>
      </c>
      <c r="J4" s="129" t="s">
        <v>1</v>
      </c>
      <c r="K4" s="129" t="s">
        <v>1</v>
      </c>
      <c r="L4" s="129" t="s">
        <v>1</v>
      </c>
      <c r="M4" s="129" t="s">
        <v>1</v>
      </c>
      <c r="N4" s="129" t="s">
        <v>1</v>
      </c>
      <c r="O4" s="129" t="s">
        <v>1</v>
      </c>
      <c r="P4" s="129" t="s">
        <v>1</v>
      </c>
      <c r="Q4" s="129" t="s">
        <v>1</v>
      </c>
      <c r="R4" s="129" t="s">
        <v>1</v>
      </c>
    </row>
    <row r="5" spans="1:21" ht="49.5" customHeight="1" x14ac:dyDescent="0.35">
      <c r="A5" s="111" t="s">
        <v>76</v>
      </c>
      <c r="B5" s="114" t="s">
        <v>114</v>
      </c>
      <c r="C5" s="119" t="s">
        <v>33</v>
      </c>
      <c r="D5" s="130"/>
      <c r="E5" s="130"/>
      <c r="F5" s="130"/>
      <c r="G5" s="130"/>
      <c r="H5" s="130"/>
      <c r="I5" s="130"/>
      <c r="J5" s="130"/>
      <c r="K5" s="130"/>
      <c r="L5" s="130"/>
      <c r="M5" s="130"/>
      <c r="N5" s="130"/>
      <c r="O5" s="130"/>
      <c r="P5" s="130"/>
      <c r="Q5" s="130"/>
      <c r="R5" s="130"/>
    </row>
    <row r="6" spans="1:21" ht="12.75" customHeight="1" x14ac:dyDescent="0.35">
      <c r="A6" s="111" t="s">
        <v>21</v>
      </c>
      <c r="B6" s="115" t="s">
        <v>90</v>
      </c>
      <c r="C6" s="118" t="s">
        <v>101</v>
      </c>
      <c r="D6" s="123"/>
      <c r="E6" s="123"/>
      <c r="F6" s="123"/>
      <c r="G6" s="123"/>
      <c r="H6" s="123"/>
      <c r="I6" s="123"/>
      <c r="J6" s="123"/>
      <c r="K6" s="123"/>
      <c r="L6" s="123"/>
      <c r="M6" s="123"/>
      <c r="N6" s="123"/>
      <c r="O6" s="123"/>
      <c r="P6" s="123"/>
      <c r="Q6" s="123"/>
      <c r="R6" s="123"/>
    </row>
    <row r="7" spans="1:21" x14ac:dyDescent="0.35">
      <c r="A7" s="111" t="s">
        <v>73</v>
      </c>
      <c r="B7" s="115" t="s">
        <v>74</v>
      </c>
      <c r="C7" s="120" t="s">
        <v>100</v>
      </c>
      <c r="D7" s="124"/>
      <c r="E7" s="124"/>
      <c r="F7" s="124"/>
      <c r="G7" s="124"/>
      <c r="H7" s="124"/>
      <c r="I7" s="124"/>
      <c r="J7" s="124"/>
      <c r="K7" s="124"/>
      <c r="L7" s="124"/>
      <c r="M7" s="124"/>
      <c r="N7" s="124"/>
      <c r="O7" s="124"/>
      <c r="P7" s="124"/>
      <c r="Q7" s="124"/>
      <c r="R7" s="124"/>
    </row>
    <row r="8" spans="1:21" x14ac:dyDescent="0.35">
      <c r="A8" s="112" t="s">
        <v>24</v>
      </c>
      <c r="B8" s="116" t="s">
        <v>23</v>
      </c>
      <c r="C8" s="118" t="str">
        <f>IF(C7="other","Please Fill Details","")</f>
        <v/>
      </c>
      <c r="D8" s="123" t="str">
        <f>IF(D7="other","Please Fill Details","")</f>
        <v/>
      </c>
      <c r="E8" s="123" t="str">
        <f t="shared" ref="E8" si="0">IF(E7="other","Please Fill Details","")</f>
        <v/>
      </c>
      <c r="F8" s="123"/>
      <c r="G8" s="123" t="str">
        <f t="shared" ref="G8" si="1">IF(G7="other","Please Fill Details","")</f>
        <v/>
      </c>
      <c r="H8" s="123" t="str">
        <f t="shared" ref="H8" si="2">IF(H7="other","Please Fill Details","")</f>
        <v/>
      </c>
      <c r="I8" s="123" t="str">
        <f t="shared" ref="I8" si="3">IF(I7="other","Please Fill Details","")</f>
        <v/>
      </c>
      <c r="J8" s="123" t="str">
        <f t="shared" ref="J8" si="4">IF(J7="other","Please Fill Details","")</f>
        <v/>
      </c>
      <c r="K8" s="123" t="str">
        <f t="shared" ref="K8" si="5">IF(K7="other","Please Fill Details","")</f>
        <v/>
      </c>
      <c r="L8" s="123" t="str">
        <f t="shared" ref="L8" si="6">IF(L7="other","Please Fill Details","")</f>
        <v/>
      </c>
      <c r="M8" s="123" t="str">
        <f t="shared" ref="M8" si="7">IF(M7="other","Please Fill Details","")</f>
        <v/>
      </c>
      <c r="N8" s="123" t="str">
        <f t="shared" ref="N8" si="8">IF(N7="other","Please Fill Details","")</f>
        <v/>
      </c>
      <c r="O8" s="123" t="str">
        <f t="shared" ref="O8" si="9">IF(O7="other","Please Fill Details","")</f>
        <v/>
      </c>
      <c r="P8" s="123" t="str">
        <f t="shared" ref="P8" si="10">IF(P7="other","Please Fill Details","")</f>
        <v/>
      </c>
      <c r="Q8" s="123" t="str">
        <f t="shared" ref="Q8" si="11">IF(Q7="other","Please Fill Details","")</f>
        <v/>
      </c>
      <c r="R8" s="123" t="str">
        <f t="shared" ref="R8" si="12">IF(R7="other","Please Fill Details","")</f>
        <v/>
      </c>
    </row>
    <row r="9" spans="1:21" x14ac:dyDescent="0.35">
      <c r="A9" s="111" t="s">
        <v>75</v>
      </c>
      <c r="B9" s="115" t="s">
        <v>102</v>
      </c>
      <c r="C9" s="118" t="s">
        <v>25</v>
      </c>
      <c r="D9" s="123"/>
      <c r="E9" s="123"/>
      <c r="F9" s="123"/>
      <c r="G9" s="123"/>
      <c r="H9" s="123"/>
      <c r="I9" s="123"/>
      <c r="J9" s="123"/>
      <c r="K9" s="123"/>
      <c r="L9" s="123"/>
      <c r="M9" s="123"/>
      <c r="N9" s="123"/>
      <c r="O9" s="123"/>
      <c r="P9" s="123"/>
      <c r="Q9" s="123"/>
      <c r="R9" s="123"/>
    </row>
    <row r="10" spans="1:21" x14ac:dyDescent="0.35">
      <c r="A10" s="112" t="s">
        <v>24</v>
      </c>
      <c r="B10" s="116" t="s">
        <v>23</v>
      </c>
      <c r="C10" s="118" t="s">
        <v>22</v>
      </c>
      <c r="D10" s="123"/>
      <c r="E10" s="123"/>
      <c r="F10" s="123"/>
      <c r="G10" s="123"/>
      <c r="H10" s="123"/>
      <c r="I10" s="123"/>
      <c r="J10" s="123"/>
      <c r="K10" s="123"/>
      <c r="L10" s="123"/>
      <c r="M10" s="123"/>
      <c r="N10" s="123"/>
      <c r="O10" s="123"/>
      <c r="P10" s="123"/>
      <c r="Q10" s="123"/>
      <c r="R10" s="123"/>
    </row>
    <row r="11" spans="1:21" ht="40.5" customHeight="1" x14ac:dyDescent="0.35">
      <c r="A11" s="111" t="s">
        <v>77</v>
      </c>
      <c r="B11" s="114" t="s">
        <v>98</v>
      </c>
      <c r="C11" s="118" t="s">
        <v>83</v>
      </c>
      <c r="D11" s="123" t="s">
        <v>83</v>
      </c>
      <c r="E11" s="123" t="s">
        <v>83</v>
      </c>
      <c r="F11" s="123" t="s">
        <v>135</v>
      </c>
      <c r="G11" s="123"/>
      <c r="H11" s="123"/>
      <c r="I11" s="123"/>
      <c r="J11" s="123"/>
      <c r="K11" s="123"/>
      <c r="L11" s="123"/>
      <c r="M11" s="123"/>
      <c r="N11" s="123"/>
      <c r="O11" s="123"/>
      <c r="P11" s="123"/>
      <c r="Q11" s="123"/>
      <c r="R11" s="123"/>
    </row>
    <row r="12" spans="1:21" ht="28.5" customHeight="1" x14ac:dyDescent="0.35">
      <c r="A12" s="111" t="s">
        <v>78</v>
      </c>
      <c r="B12" s="114" t="s">
        <v>134</v>
      </c>
      <c r="C12" s="118" t="s">
        <v>79</v>
      </c>
      <c r="D12" s="123"/>
      <c r="E12" s="123"/>
      <c r="F12" s="123"/>
      <c r="G12" s="123"/>
      <c r="H12" s="123"/>
      <c r="I12" s="123"/>
      <c r="J12" s="123"/>
      <c r="K12" s="123"/>
      <c r="L12" s="123"/>
      <c r="M12" s="123"/>
      <c r="N12" s="123"/>
      <c r="O12" s="123"/>
      <c r="P12" s="123"/>
      <c r="Q12" s="123"/>
      <c r="R12" s="123"/>
    </row>
    <row r="13" spans="1:21" ht="12.75" customHeight="1" x14ac:dyDescent="0.35">
      <c r="A13" s="111" t="s">
        <v>80</v>
      </c>
      <c r="B13" s="115" t="s">
        <v>103</v>
      </c>
      <c r="C13" s="118" t="s">
        <v>81</v>
      </c>
      <c r="D13" s="123"/>
      <c r="E13" s="123"/>
      <c r="F13" s="123"/>
      <c r="G13" s="123"/>
      <c r="H13" s="123"/>
      <c r="I13" s="123"/>
      <c r="J13" s="123"/>
      <c r="K13" s="123"/>
      <c r="L13" s="123"/>
      <c r="M13" s="123"/>
      <c r="N13" s="123"/>
      <c r="O13" s="123"/>
      <c r="P13" s="123"/>
      <c r="Q13" s="123"/>
      <c r="R13" s="123"/>
    </row>
    <row r="14" spans="1:21" x14ac:dyDescent="0.35">
      <c r="A14" s="111" t="s">
        <v>27</v>
      </c>
      <c r="B14" s="115" t="s">
        <v>105</v>
      </c>
      <c r="C14" s="121">
        <v>43879</v>
      </c>
      <c r="D14" s="125">
        <v>44197</v>
      </c>
      <c r="E14" s="125">
        <v>44378</v>
      </c>
      <c r="F14" s="125">
        <v>45139</v>
      </c>
      <c r="G14" s="125"/>
      <c r="H14" s="125"/>
      <c r="I14" s="125"/>
      <c r="J14" s="125"/>
      <c r="K14" s="125"/>
      <c r="L14" s="125"/>
      <c r="M14" s="125"/>
      <c r="N14" s="125"/>
      <c r="O14" s="125"/>
      <c r="P14" s="125"/>
      <c r="Q14" s="125"/>
      <c r="R14" s="125"/>
    </row>
    <row r="15" spans="1:21" ht="13.15" thickBot="1" x14ac:dyDescent="0.4">
      <c r="A15" s="113" t="s">
        <v>91</v>
      </c>
      <c r="B15" s="117" t="s">
        <v>104</v>
      </c>
      <c r="C15" s="122">
        <v>44027</v>
      </c>
      <c r="D15" s="126">
        <v>44896</v>
      </c>
      <c r="E15" s="126">
        <v>45108</v>
      </c>
      <c r="F15" s="137">
        <v>45383</v>
      </c>
      <c r="G15" s="138"/>
      <c r="H15" s="138"/>
      <c r="I15" s="138"/>
      <c r="J15" s="138"/>
      <c r="K15" s="138"/>
      <c r="L15" s="138"/>
      <c r="M15" s="138"/>
      <c r="N15" s="138"/>
      <c r="O15" s="138"/>
      <c r="P15" s="138"/>
      <c r="Q15" s="138"/>
      <c r="R15" s="138"/>
    </row>
    <row r="16" spans="1:21" ht="34.5" customHeight="1" thickBot="1" x14ac:dyDescent="0.4">
      <c r="A16" s="202" t="s">
        <v>82</v>
      </c>
      <c r="B16" s="202"/>
      <c r="C16" s="202"/>
      <c r="D16" s="202"/>
      <c r="E16" s="202"/>
    </row>
    <row r="17" spans="1:18" x14ac:dyDescent="0.35">
      <c r="A17" s="7" t="s">
        <v>28</v>
      </c>
      <c r="B17" s="7" t="s">
        <v>20</v>
      </c>
      <c r="C17" s="27" t="s">
        <v>34</v>
      </c>
      <c r="D17" s="109" t="s">
        <v>111</v>
      </c>
      <c r="E17" s="109" t="s">
        <v>111</v>
      </c>
      <c r="F17" s="109" t="s">
        <v>111</v>
      </c>
      <c r="G17" s="109"/>
      <c r="H17" s="109"/>
      <c r="I17" s="109"/>
      <c r="J17" s="109"/>
      <c r="K17" s="109"/>
      <c r="L17" s="109"/>
      <c r="M17" s="109"/>
      <c r="N17" s="109"/>
      <c r="O17" s="109"/>
      <c r="P17" s="109"/>
      <c r="Q17" s="109"/>
      <c r="R17" s="109"/>
    </row>
    <row r="18" spans="1:18" x14ac:dyDescent="0.35">
      <c r="A18" s="21" t="s">
        <v>19</v>
      </c>
      <c r="B18" s="21" t="s">
        <v>18</v>
      </c>
      <c r="C18" s="25" t="s">
        <v>17</v>
      </c>
      <c r="D18" s="108" t="s">
        <v>17</v>
      </c>
      <c r="E18" s="108" t="s">
        <v>17</v>
      </c>
      <c r="F18" s="108" t="s">
        <v>17</v>
      </c>
      <c r="G18" s="108"/>
      <c r="H18" s="108"/>
      <c r="I18" s="108"/>
      <c r="J18" s="108"/>
      <c r="K18" s="108"/>
      <c r="L18" s="108"/>
      <c r="M18" s="108"/>
      <c r="N18" s="108"/>
      <c r="O18" s="108"/>
      <c r="P18" s="108"/>
      <c r="Q18" s="108"/>
      <c r="R18" s="108"/>
    </row>
    <row r="19" spans="1:18" ht="12.75" customHeight="1" thickBot="1" x14ac:dyDescent="0.4">
      <c r="A19" s="5" t="s">
        <v>29</v>
      </c>
      <c r="B19" s="5" t="s">
        <v>16</v>
      </c>
      <c r="C19" s="28" t="s">
        <v>35</v>
      </c>
      <c r="D19" s="110" t="s">
        <v>110</v>
      </c>
      <c r="E19" s="110" t="s">
        <v>110</v>
      </c>
      <c r="F19" s="110" t="s">
        <v>110</v>
      </c>
      <c r="G19" s="110"/>
      <c r="H19" s="110"/>
      <c r="I19" s="110"/>
      <c r="J19" s="110"/>
      <c r="K19" s="110"/>
      <c r="L19" s="110"/>
      <c r="M19" s="110"/>
      <c r="N19" s="110"/>
      <c r="O19" s="110"/>
      <c r="P19" s="110"/>
      <c r="Q19" s="110"/>
      <c r="R19" s="110"/>
    </row>
    <row r="20" spans="1:18" ht="12.75" customHeight="1" x14ac:dyDescent="0.35">
      <c r="A20" s="7" t="s">
        <v>15</v>
      </c>
      <c r="B20" s="7" t="s">
        <v>14</v>
      </c>
      <c r="C20" s="27">
        <v>55</v>
      </c>
      <c r="D20" s="109">
        <v>55</v>
      </c>
      <c r="E20" s="109">
        <v>55</v>
      </c>
      <c r="F20" s="109">
        <v>55</v>
      </c>
      <c r="G20" s="109"/>
      <c r="H20" s="109"/>
      <c r="I20" s="109"/>
      <c r="J20" s="109"/>
      <c r="K20" s="109"/>
      <c r="L20" s="109"/>
      <c r="M20" s="109"/>
      <c r="N20" s="109"/>
      <c r="O20" s="109"/>
      <c r="P20" s="109"/>
      <c r="Q20" s="109"/>
      <c r="R20" s="109"/>
    </row>
    <row r="21" spans="1:18" x14ac:dyDescent="0.35">
      <c r="A21" s="21" t="s">
        <v>13</v>
      </c>
      <c r="B21" s="21" t="s">
        <v>12</v>
      </c>
      <c r="C21" s="25">
        <v>51</v>
      </c>
      <c r="D21" s="108">
        <v>21</v>
      </c>
      <c r="E21" s="108">
        <v>21</v>
      </c>
      <c r="F21" s="108">
        <v>21</v>
      </c>
      <c r="G21" s="108"/>
      <c r="H21" s="108"/>
      <c r="I21" s="108"/>
      <c r="J21" s="108"/>
      <c r="K21" s="108"/>
      <c r="L21" s="108"/>
      <c r="M21" s="108"/>
      <c r="N21" s="108"/>
      <c r="O21" s="108"/>
      <c r="P21" s="108"/>
      <c r="Q21" s="108"/>
      <c r="R21" s="108"/>
    </row>
    <row r="22" spans="1:18" x14ac:dyDescent="0.35">
      <c r="A22" s="21" t="s">
        <v>11</v>
      </c>
      <c r="B22" s="21" t="s">
        <v>10</v>
      </c>
      <c r="C22" s="25" t="s">
        <v>36</v>
      </c>
      <c r="D22" s="108" t="s">
        <v>112</v>
      </c>
      <c r="E22" s="108" t="s">
        <v>112</v>
      </c>
      <c r="F22" s="108" t="s">
        <v>112</v>
      </c>
      <c r="G22" s="108"/>
      <c r="H22" s="108"/>
      <c r="I22" s="108"/>
      <c r="J22" s="108"/>
      <c r="K22" s="108"/>
      <c r="L22" s="108"/>
      <c r="M22" s="108"/>
      <c r="N22" s="108"/>
      <c r="O22" s="108"/>
      <c r="P22" s="108"/>
      <c r="Q22" s="108"/>
      <c r="R22" s="108"/>
    </row>
    <row r="23" spans="1:18" ht="13.15" thickBot="1" x14ac:dyDescent="0.4">
      <c r="A23" s="5" t="s">
        <v>9</v>
      </c>
      <c r="B23" s="5" t="s">
        <v>8</v>
      </c>
      <c r="C23" s="26">
        <v>12</v>
      </c>
      <c r="D23" s="110"/>
      <c r="E23" s="110"/>
      <c r="F23" s="110"/>
      <c r="G23" s="110"/>
      <c r="H23" s="110"/>
      <c r="I23" s="110"/>
      <c r="J23" s="110"/>
      <c r="K23" s="110"/>
      <c r="L23" s="110"/>
      <c r="M23" s="110"/>
      <c r="N23" s="110"/>
      <c r="O23" s="110"/>
      <c r="P23" s="110"/>
      <c r="Q23" s="110"/>
      <c r="R23" s="110"/>
    </row>
    <row r="25" spans="1:18" x14ac:dyDescent="0.35">
      <c r="A25" s="4"/>
    </row>
    <row r="26" spans="1:18" x14ac:dyDescent="0.35">
      <c r="A26" s="4"/>
    </row>
  </sheetData>
  <sheetProtection algorithmName="SHA-512" hashValue="LBaGr2HQxxJOEKs27GIohviz/R70YzCMR0H+EtrY0mAZami0Ijk+kLOjQG2EnXgffSYgymIayu+uvMbC85/QHA==" saltValue="PHQada1SJjm06QOfhSlnAQ==" spinCount="100000" sheet="1" objects="1" scenarios="1"/>
  <mergeCells count="3">
    <mergeCell ref="A1:R1"/>
    <mergeCell ref="A16:E16"/>
    <mergeCell ref="A3:B3"/>
  </mergeCells>
  <dataValidations xWindow="1784" yWindow="787" count="11">
    <dataValidation type="list" allowBlank="1" showInputMessage="1" showErrorMessage="1" promptTitle="Relação Hierárquica" prompt="Selecione uma" sqref="C18:R18" xr:uid="{00000000-0002-0000-0200-000004000000}">
      <formula1>"Project Sponsor, Manager/Supervisor, Project Manager, Client, Primary Stakeholder"</formula1>
    </dataValidation>
    <dataValidation type="list" allowBlank="1" showInputMessage="1" showErrorMessage="1" promptTitle="Abordagem" prompt="Selecione uma" sqref="C11:R11" xr:uid="{5BE41A7E-3978-44FE-9BDB-2DEB4B636799}">
      <formula1>"Traditional (Waterfall), Agile, Hybrid"</formula1>
    </dataValidation>
    <dataValidation type="list" allowBlank="1" showInputMessage="1" showErrorMessage="1" promptTitle="Tamanho da Equipe" prompt="Selecione uma" sqref="C12:R12" xr:uid="{F6F7ED79-5DC3-47C1-98B0-0D754D23ABFB}">
      <formula1>"1 to 4, 5 to 9, 10 to 14, 15 to 19, 20 or more, classified"</formula1>
    </dataValidation>
    <dataValidation type="list" allowBlank="1" showInputMessage="1" showErrorMessage="1" promptTitle="Orçamento do Projeto" prompt="Selecione um" sqref="C13:R13" xr:uid="{49625F00-7E84-4891-9034-81A75FAA689F}">
      <formula1>"Up to $1M,$1-$5M,$5M-$10M,$10M-$25M,$25M or More,Classified"</formula1>
    </dataValidation>
    <dataValidation type="list" allowBlank="1" showInputMessage="1" showErrorMessage="1" promptTitle="Área Funcional" prompt="Selecione a apropriada" sqref="C7:R7" xr:uid="{340536DF-8767-405F-BB51-7DD4FBE3B0D3}">
      <formula1>"Customer Service, Finance, Human Resources, IT or IS, Marketing, Operations, PM Department or PMO, Research/R&amp;D,Other"</formula1>
    </dataValidation>
    <dataValidation type="list" allowBlank="1" showInputMessage="1" showErrorMessage="1" promptTitle="Foco da Organização" prompt="Selecione uma" sqref="C9:R9" xr:uid="{9A1EECF3-8378-4026-A72D-1EDF4DB2C876}">
      <mc:AlternateContent xmlns:x12ac="http://schemas.microsoft.com/office/spreadsheetml/2011/1/ac" xmlns:mc="http://schemas.openxmlformats.org/markup-compatibility/2006">
        <mc:Choice Requires="x12ac">
          <x12ac:list>Aerospace,Armed Forces,Automotive,Business,Communications,Construction,Consulting,Construction,"Energy(gas, eletric,oil)",Financial Services, Food and Beverage,Insurance,Manufacturing,Pharmaceuticals,Telecommunications,Other</x12ac:list>
        </mc:Choice>
        <mc:Fallback>
          <formula1>"Aerospace,Armed Forces,Automotive,Business,Communications,Construction,Consulting,Construction,Energy(gas, eletric,oil),Financial Services, Food and Beverage,Insurance,Manufacturing,Pharmaceuticals,Telecommunications,Other"</formula1>
        </mc:Fallback>
      </mc:AlternateContent>
    </dataValidation>
    <dataValidation type="list" allowBlank="1" showInputMessage="1" showErrorMessage="1" promptTitle="Foco da Organização" prompt="Selecione o apropriado" sqref="C9:R9" xr:uid="{1D6BABA9-D873-48A4-B2F0-36640875DD18}">
      <mc:AlternateContent xmlns:x12ac="http://schemas.microsoft.com/office/spreadsheetml/2011/1/ac" xmlns:mc="http://schemas.openxmlformats.org/markup-compatibility/2006">
        <mc:Choice Requires="x12ac">
          <x12ac:list>Aerospace,Armed Forces,Automotive,Business,Communications,Construction,Consulting,Construction,"Energy(gas, eletric,oil)",Financial Services, Food and Beverage,"Insurance,Manufacturing",Pharmaceuticals,Telecommunications,Other</x12ac:list>
        </mc:Choice>
        <mc:Fallback>
          <formula1>"Aerospace,Armed Forces,Automotive,Business,Communications,Construction,Consulting,Construction,Energy(gas, eletric,oil),Financial Services, Food and Beverage,Insurance,Manufacturing,Pharmaceuticals,Telecommunications,Other"</formula1>
        </mc:Fallback>
      </mc:AlternateContent>
    </dataValidation>
    <dataValidation type="list" allowBlank="1" showInputMessage="1" showErrorMessage="1" promptTitle="Abordagem" prompt="Selecione a apropriada" sqref="C11:R11" xr:uid="{FAA31C5A-5A82-49CE-9535-FD255F166438}">
      <mc:AlternateContent xmlns:x12ac="http://schemas.microsoft.com/office/spreadsheetml/2011/1/ac" xmlns:mc="http://schemas.openxmlformats.org/markup-compatibility/2006">
        <mc:Choice Requires="x12ac">
          <x12ac:list>"Agile, Hibrid, Traditional (Waterfall)"</x12ac:list>
        </mc:Choice>
        <mc:Fallback>
          <formula1>"Agile, Hibrid, Traditional (Waterfall)"</formula1>
        </mc:Fallback>
      </mc:AlternateContent>
    </dataValidation>
    <dataValidation type="list" allowBlank="1" showInputMessage="1" showErrorMessage="1" promptTitle="Tsmanho da equipe" prompt="Selecione o apropriado" sqref="C12:R12" xr:uid="{9F055DD8-F482-407C-8824-95471BEA2121}">
      <formula1>"1 to 4,4 to 9,10 t0 14,15 to 19, 20 or more,Classified"</formula1>
    </dataValidation>
    <dataValidation type="list" allowBlank="1" showInputMessage="1" showErrorMessage="1" promptTitle="Orçamento do Projeto" prompt="Selecione o apropriado" sqref="C13:R13" xr:uid="{8912BDE9-684D-4394-BBF3-12E50708C5BE}">
      <formula1>"Up to $1M,$1M-$5M,$5M-$10M,$10M-$25M,$25M or More,Classified"</formula1>
    </dataValidation>
    <dataValidation type="date" operator="greaterThan" allowBlank="1" showInputMessage="1" showErrorMessage="1" errorTitle="Data Inválida" error="Só valem experiências acumuladas nos 8 anos anteriores à data da candidatura." sqref="D14:R15" xr:uid="{A9445D73-C568-4D81-91F6-42BC65A591AA}">
      <formula1>42562</formula1>
    </dataValidation>
  </dataValidations>
  <hyperlinks>
    <hyperlink ref="C19" r:id="rId1" xr:uid="{00000000-0004-0000-0200-000000000000}"/>
  </hyperlinks>
  <pageMargins left="0.78740157499999996" right="0.78740157499999996" top="0.984251969" bottom="0.984251969" header="0.5" footer="0.5"/>
  <pageSetup scale="62" fitToWidth="4" fitToHeight="3" orientation="landscape" verticalDpi="1200" r:id="rId2"/>
  <headerFooter alignWithMargins="0">
    <oddHeader xml:space="preserve">&amp;L&amp;"Arial,Bold"The Project Management PrepCast&amp;C&amp;"Arial,Bold"© 2008 OSP International LLC&amp;R&amp;"Arial,Bold"Experience Verification Worksheet </oddHeader>
    <oddFooter>&amp;L&amp;F&amp;C&amp;D&amp;R&amp;P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theme="7" tint="0.59999389629810485"/>
    <pageSetUpPr fitToPage="1"/>
  </sheetPr>
  <dimension ref="A1:K35"/>
  <sheetViews>
    <sheetView showGridLines="0" showRowColHeaders="0" workbookViewId="0">
      <selection activeCell="C6" sqref="C6"/>
    </sheetView>
  </sheetViews>
  <sheetFormatPr defaultRowHeight="12.75" x14ac:dyDescent="0.35"/>
  <cols>
    <col min="1" max="1" width="5.59765625" customWidth="1"/>
    <col min="2" max="2" width="40.86328125" customWidth="1"/>
    <col min="3" max="3" width="8.86328125" customWidth="1"/>
    <col min="4" max="4" width="10.3984375" customWidth="1"/>
    <col min="5" max="5" width="7.265625" customWidth="1"/>
    <col min="6" max="6" width="9.265625" hidden="1" customWidth="1"/>
    <col min="7" max="7" width="14" customWidth="1"/>
    <col min="8" max="8" width="11.1328125" customWidth="1"/>
    <col min="9" max="9" width="14" customWidth="1"/>
    <col min="10" max="10" width="14.1328125" customWidth="1"/>
    <col min="11" max="11" width="52.265625" customWidth="1"/>
  </cols>
  <sheetData>
    <row r="1" spans="1:11" s="23" customFormat="1" ht="20.25" customHeight="1" x14ac:dyDescent="0.35">
      <c r="A1" s="208" t="s">
        <v>38</v>
      </c>
      <c r="B1" s="209"/>
      <c r="C1" s="209"/>
      <c r="D1" s="209"/>
      <c r="E1" s="209"/>
      <c r="F1" s="209"/>
      <c r="G1" s="209"/>
      <c r="H1" s="209"/>
      <c r="I1" s="209"/>
    </row>
    <row r="2" spans="1:11" ht="6" customHeight="1" thickBot="1" x14ac:dyDescent="0.4">
      <c r="A2" s="98"/>
      <c r="B2" s="98"/>
      <c r="C2" s="98"/>
      <c r="D2" s="98"/>
      <c r="E2" s="98"/>
      <c r="F2" s="98"/>
      <c r="G2" s="98"/>
      <c r="H2" s="98"/>
      <c r="I2" s="98"/>
    </row>
    <row r="3" spans="1:11" ht="19.5" customHeight="1" x14ac:dyDescent="0.35">
      <c r="A3" s="212" t="s">
        <v>31</v>
      </c>
      <c r="B3" s="210" t="s">
        <v>37</v>
      </c>
      <c r="C3" s="214" t="s">
        <v>84</v>
      </c>
      <c r="D3" s="214"/>
      <c r="E3" s="214"/>
      <c r="F3" s="214"/>
      <c r="G3" s="214"/>
      <c r="H3" s="214"/>
      <c r="I3" s="99"/>
    </row>
    <row r="4" spans="1:11" s="1" customFormat="1" ht="26.25" customHeight="1" thickBot="1" x14ac:dyDescent="0.4">
      <c r="A4" s="213"/>
      <c r="B4" s="211"/>
      <c r="C4" s="100" t="s">
        <v>39</v>
      </c>
      <c r="D4" s="100" t="s">
        <v>40</v>
      </c>
      <c r="E4" s="101" t="s">
        <v>42</v>
      </c>
      <c r="F4" s="102" t="s">
        <v>48</v>
      </c>
      <c r="G4" s="103" t="s">
        <v>85</v>
      </c>
      <c r="H4" s="103" t="s">
        <v>50</v>
      </c>
      <c r="I4" s="104" t="s">
        <v>42</v>
      </c>
      <c r="K4" s="35"/>
    </row>
    <row r="5" spans="1:11" ht="15" customHeight="1" x14ac:dyDescent="0.4">
      <c r="A5" s="36">
        <v>1</v>
      </c>
      <c r="B5" s="205" t="str">
        <f>Projetos!D4</f>
        <v>Nome do primeiro projeto</v>
      </c>
      <c r="C5" s="37"/>
      <c r="D5" s="38"/>
      <c r="E5" s="56"/>
      <c r="F5" s="59"/>
      <c r="G5" s="56"/>
      <c r="H5" s="56"/>
      <c r="I5" s="43"/>
    </row>
    <row r="6" spans="1:11" ht="26.25" customHeight="1" thickBot="1" x14ac:dyDescent="0.4">
      <c r="A6" s="42"/>
      <c r="B6" s="206"/>
      <c r="C6" s="131">
        <f>IF(Projetos!D14&lt;&gt;0,Projetos!D14,0)</f>
        <v>44197</v>
      </c>
      <c r="D6" s="132">
        <f>IF(Projetos!D15&lt;&gt;0,Projetos!D15,0)</f>
        <v>44896</v>
      </c>
      <c r="E6" s="57">
        <f>DATEDIF(C6,D6+1,"m")</f>
        <v>23</v>
      </c>
      <c r="F6" s="61"/>
      <c r="G6" s="57"/>
      <c r="H6" s="57">
        <f>DATEDIF(C6,D6+1-F6,"m")</f>
        <v>23</v>
      </c>
      <c r="I6" s="44">
        <f>H6</f>
        <v>23</v>
      </c>
    </row>
    <row r="7" spans="1:11" ht="15" customHeight="1" x14ac:dyDescent="0.35">
      <c r="A7" s="39">
        <v>2</v>
      </c>
      <c r="B7" s="205" t="str">
        <f>Projetos!E4</f>
        <v>Nome do segundo projeto</v>
      </c>
      <c r="C7" s="40"/>
      <c r="D7" s="41"/>
      <c r="E7" s="58"/>
      <c r="F7" s="60"/>
      <c r="G7" s="58"/>
      <c r="H7" s="58"/>
      <c r="I7" s="45"/>
    </row>
    <row r="8" spans="1:11" ht="25.5" customHeight="1" thickBot="1" x14ac:dyDescent="0.4">
      <c r="A8" s="42"/>
      <c r="B8" s="206"/>
      <c r="C8" s="131">
        <f>IF(Projetos!E14&lt;&gt;0,Projetos!E14,0)</f>
        <v>44378</v>
      </c>
      <c r="D8" s="132">
        <f>IF(Projetos!E15&lt;&gt;0,Projetos!E15,0)</f>
        <v>45108</v>
      </c>
      <c r="E8" s="57">
        <f>DATEDIF(C8,D8+1,"m")</f>
        <v>24</v>
      </c>
      <c r="F8" s="61">
        <f t="array" aca="1" ref="F8" ca="1">SUM(IF(FREQUENCY(IF((C8+COLUMN(OFFSET($A$5,,0,,D8-C8+1))-1&lt;=End_2)+(C8+COLUMN(OFFSET($A$5,,0,,D8-C8+1))-1&gt;=Start_2)&gt;1,C8+COLUMN(OFFSET($A$5,,0,,D8-C8+1))-1,""),C8+COLUMN(OFFSET($A$5,,0,,D8-C8+1))-1)&gt;1,1,0))</f>
        <v>519</v>
      </c>
      <c r="G8" s="57">
        <f ca="1">E8-H8</f>
        <v>18</v>
      </c>
      <c r="H8" s="57">
        <f ca="1">DATEDIF(C8,D8+1-F8,"m")</f>
        <v>6</v>
      </c>
      <c r="I8" s="44">
        <f ca="1">I6+H8</f>
        <v>29</v>
      </c>
    </row>
    <row r="9" spans="1:11" ht="15" customHeight="1" x14ac:dyDescent="0.35">
      <c r="A9" s="39">
        <v>3</v>
      </c>
      <c r="B9" s="205" t="str">
        <f>Projetos!F4</f>
        <v>Nome do terceiro projeto</v>
      </c>
      <c r="C9" s="40"/>
      <c r="D9" s="41"/>
      <c r="E9" s="58"/>
      <c r="F9" s="68"/>
      <c r="G9" s="58"/>
      <c r="H9" s="58"/>
      <c r="I9" s="45"/>
    </row>
    <row r="10" spans="1:11" ht="23.25" customHeight="1" thickBot="1" x14ac:dyDescent="0.4">
      <c r="A10" s="42"/>
      <c r="B10" s="206"/>
      <c r="C10" s="131">
        <f>IF(Projetos!F14&lt;&gt;0,Projetos!F14,0)</f>
        <v>45139</v>
      </c>
      <c r="D10" s="132">
        <f>IF(Projetos!F15&lt;&gt;0,Projetos!F15,0)</f>
        <v>45383</v>
      </c>
      <c r="E10" s="57">
        <f>DATEDIF(C10,D10+1,"m")</f>
        <v>8</v>
      </c>
      <c r="F10" s="61">
        <f t="array" aca="1" ref="F10" ca="1">SUM(IF(FREQUENCY(IF((C10+COLUMN(OFFSET($A$5,,0,,D10-C10+1))-1&lt;=End_3)+(C10+COLUMN(OFFSET($A$5,,0,,D10-C10+1))-1&gt;=Start_3)&gt;1,C10+COLUMN(OFFSET($A$5,,0,,D10-C10+1))-1,""),C10+COLUMN(OFFSET($A$5,,0,,D10-C10+1))-1)&gt;1,1,0))</f>
        <v>0</v>
      </c>
      <c r="G10" s="57">
        <f ca="1">E10-H10</f>
        <v>0</v>
      </c>
      <c r="H10" s="57">
        <f ca="1">DATEDIF(C10,D10+1-F10,"m")</f>
        <v>8</v>
      </c>
      <c r="I10" s="44">
        <f ca="1">I8+H10</f>
        <v>37</v>
      </c>
    </row>
    <row r="11" spans="1:11" ht="15" customHeight="1" x14ac:dyDescent="0.35">
      <c r="A11" s="39">
        <v>4</v>
      </c>
      <c r="B11" s="207" t="str">
        <f>Projetos!G4</f>
        <v>...</v>
      </c>
      <c r="C11" s="40"/>
      <c r="D11" s="41"/>
      <c r="E11" s="58"/>
      <c r="F11" s="60"/>
      <c r="G11" s="58"/>
      <c r="H11" s="58"/>
      <c r="I11" s="45"/>
    </row>
    <row r="12" spans="1:11" ht="24" customHeight="1" thickBot="1" x14ac:dyDescent="0.4">
      <c r="A12" s="42"/>
      <c r="B12" s="206"/>
      <c r="C12" s="131">
        <f>IF(Projetos!G14&lt;&gt;0,Projetos!G14,0)</f>
        <v>0</v>
      </c>
      <c r="D12" s="132">
        <f>IF(Projetos!G15&lt;&gt;0,Projetos!G15,0)</f>
        <v>0</v>
      </c>
      <c r="E12" s="57">
        <f>DATEDIF(C12,D12+1,"m")</f>
        <v>0</v>
      </c>
      <c r="F12" s="61">
        <f t="array" aca="1" ref="F12" ca="1">SUM(IF(FREQUENCY(IF((C12+COLUMN(OFFSET($A$5,,0,,D12-C12+1))-1&lt;=End_4)+(C12+COLUMN(OFFSET($A$5,,0,,D12-C12+1))-1&gt;=Start_4)&gt;1,C12+COLUMN(OFFSET($A$5,,0,,D12-C12+1))-1,""),C12+COLUMN(OFFSET($A$5,,0,,D12-C12+1))-1)&gt;1,1,0))</f>
        <v>1</v>
      </c>
      <c r="G12" s="57">
        <f ca="1">E12-H12</f>
        <v>0</v>
      </c>
      <c r="H12" s="57">
        <f ca="1">DATEDIF(C12,D12+1-F12,"m")</f>
        <v>0</v>
      </c>
      <c r="I12" s="46">
        <f ca="1">I10+H12</f>
        <v>37</v>
      </c>
    </row>
    <row r="13" spans="1:11" ht="15" customHeight="1" x14ac:dyDescent="0.35">
      <c r="A13" s="39">
        <v>5</v>
      </c>
      <c r="B13" s="205" t="str">
        <f>Projetos!H4</f>
        <v>...</v>
      </c>
      <c r="C13" s="40"/>
      <c r="D13" s="41"/>
      <c r="E13" s="58"/>
      <c r="F13" s="60"/>
      <c r="G13" s="58"/>
      <c r="H13" s="58"/>
      <c r="I13" s="45"/>
    </row>
    <row r="14" spans="1:11" ht="27" customHeight="1" thickBot="1" x14ac:dyDescent="0.4">
      <c r="A14" s="42"/>
      <c r="B14" s="206"/>
      <c r="C14" s="131">
        <f>IF(Projetos!H14&lt;&gt;0,Projetos!H14,0)</f>
        <v>0</v>
      </c>
      <c r="D14" s="132">
        <f>IF(Projetos!H15&lt;&gt;0,Projetos!H15,0)</f>
        <v>0</v>
      </c>
      <c r="E14" s="57">
        <f>DATEDIF(C14,D14+1,"m")</f>
        <v>0</v>
      </c>
      <c r="F14" s="61">
        <f t="array" aca="1" ref="F14" ca="1">SUM(IF(FREQUENCY(IF((C14+COLUMN(OFFSET($A$5,,0,,D14-C14+1))-1&lt;=End_5)+(C14+COLUMN(OFFSET($A$5,,0,,D14-C14+1))-1&gt;=Start_5)&gt;1,C14+COLUMN(OFFSET($A$5,,0,,D14-C14+1))-1,""),C14+COLUMN(OFFSET($A$5,,0,,D14-C14+1))-1)&gt;1,1,0))</f>
        <v>1</v>
      </c>
      <c r="G14" s="57">
        <f ca="1">E14-H14</f>
        <v>0</v>
      </c>
      <c r="H14" s="57">
        <f ca="1">DATEDIF(C14,D14+1-F14,"m")</f>
        <v>0</v>
      </c>
      <c r="I14" s="46">
        <f ca="1">I12+H14</f>
        <v>37</v>
      </c>
    </row>
    <row r="15" spans="1:11" ht="15" customHeight="1" x14ac:dyDescent="0.35">
      <c r="A15" s="39">
        <v>6</v>
      </c>
      <c r="B15" s="205" t="str">
        <f>Projetos!I4</f>
        <v>...</v>
      </c>
      <c r="C15" s="40"/>
      <c r="D15" s="41"/>
      <c r="E15" s="58"/>
      <c r="F15" s="60"/>
      <c r="G15" s="58"/>
      <c r="H15" s="58"/>
      <c r="I15" s="45"/>
    </row>
    <row r="16" spans="1:11" ht="23.25" customHeight="1" thickBot="1" x14ac:dyDescent="0.4">
      <c r="A16" s="42"/>
      <c r="B16" s="206"/>
      <c r="C16" s="131">
        <f>IF(Projetos!I14&lt;&gt;0,Projetos!I14,0)</f>
        <v>0</v>
      </c>
      <c r="D16" s="132">
        <f>IF(Projetos!I15&lt;&gt;0,Projetos!I15,0)</f>
        <v>0</v>
      </c>
      <c r="E16" s="57">
        <f>DATEDIF(C16,D16+1,"m")</f>
        <v>0</v>
      </c>
      <c r="F16" s="61">
        <f t="array" aca="1" ref="F16" ca="1">SUM(IF(FREQUENCY(IF((C16+COLUMN(OFFSET($A$5,,0,,D16-C16+1))-1&lt;=End_6)+(C16+COLUMN(OFFSET($A$5,,0,,D16-C16+1))-1&gt;=Start_6)&gt;1,C16+COLUMN(OFFSET($A$5,,0,,D16-C16+1))-1,""),C16+COLUMN(OFFSET($A$5,,0,,D16-C16+1))-1)&gt;1,1,0))</f>
        <v>1</v>
      </c>
      <c r="G16" s="57">
        <f ca="1">E16-H16</f>
        <v>0</v>
      </c>
      <c r="H16" s="57">
        <f ca="1">DATEDIF(C16,D16+1-F16,"m")</f>
        <v>0</v>
      </c>
      <c r="I16" s="46">
        <f ca="1">I14+H16</f>
        <v>37</v>
      </c>
    </row>
    <row r="17" spans="1:9" ht="15" customHeight="1" x14ac:dyDescent="0.35">
      <c r="A17" s="39">
        <v>7</v>
      </c>
      <c r="B17" s="205" t="str">
        <f>Projetos!J4</f>
        <v>...</v>
      </c>
      <c r="C17" s="40"/>
      <c r="D17" s="41"/>
      <c r="E17" s="58"/>
      <c r="F17" s="60"/>
      <c r="G17" s="58"/>
      <c r="H17" s="58"/>
      <c r="I17" s="45"/>
    </row>
    <row r="18" spans="1:9" ht="22.5" customHeight="1" thickBot="1" x14ac:dyDescent="0.4">
      <c r="A18" s="42"/>
      <c r="B18" s="206"/>
      <c r="C18" s="131">
        <f>IF(Projetos!J14&lt;&gt;0,Projetos!J14,0)</f>
        <v>0</v>
      </c>
      <c r="D18" s="132">
        <f>IF(Projetos!J15&lt;&gt;0,Projetos!J15,0)</f>
        <v>0</v>
      </c>
      <c r="E18" s="57">
        <f>DATEDIF(C18,D18+1,"m")</f>
        <v>0</v>
      </c>
      <c r="F18" s="61">
        <f t="array" aca="1" ref="F18" ca="1">SUM(IF(FREQUENCY(IF((C18+COLUMN(OFFSET($A$5,,0,,D18-C18+1))-1&lt;=End_7)+(C18+COLUMN(OFFSET($A$5,,0,,D18-C18+1))-1&gt;=Start_7)&gt;1,C18+COLUMN(OFFSET($A$5,,0,,D18-C18+1))-1,""),C18+COLUMN(OFFSET($A$5,,0,,D18-C18+1))-1)&gt;1,1,0))</f>
        <v>1</v>
      </c>
      <c r="G18" s="57">
        <f ca="1">E18-H18</f>
        <v>0</v>
      </c>
      <c r="H18" s="57">
        <f ca="1">DATEDIF(C18,D18+1-F18,"m")</f>
        <v>0</v>
      </c>
      <c r="I18" s="46">
        <f ca="1">I16+H18</f>
        <v>37</v>
      </c>
    </row>
    <row r="19" spans="1:9" ht="15" customHeight="1" x14ac:dyDescent="0.35">
      <c r="A19" s="39">
        <v>8</v>
      </c>
      <c r="B19" s="205" t="str">
        <f>Projetos!K4</f>
        <v>...</v>
      </c>
      <c r="C19" s="40"/>
      <c r="D19" s="41"/>
      <c r="E19" s="58"/>
      <c r="F19" s="60"/>
      <c r="G19" s="58"/>
      <c r="H19" s="58"/>
      <c r="I19" s="45"/>
    </row>
    <row r="20" spans="1:9" ht="20.100000000000001" customHeight="1" thickBot="1" x14ac:dyDescent="0.4">
      <c r="A20" s="42"/>
      <c r="B20" s="206"/>
      <c r="C20" s="131">
        <f>IF(Projetos!K14&lt;&gt;0,Projetos!K14,0)</f>
        <v>0</v>
      </c>
      <c r="D20" s="132">
        <f>IF(Projetos!K15&lt;&gt;0,Projetos!K15,0)</f>
        <v>0</v>
      </c>
      <c r="E20" s="57">
        <f>DATEDIF(C20,D20+1,"m")</f>
        <v>0</v>
      </c>
      <c r="F20" s="61">
        <f t="array" aca="1" ref="F20" ca="1">SUM(IF(FREQUENCY(IF((C20+COLUMN(OFFSET($A$5,,0,,D20-C20+1))-1&lt;=End_8)+(C20+COLUMN(OFFSET($A$5,,0,,D20-C20+1))-1&gt;=Start_8)&gt;1,C20+COLUMN(OFFSET($A$5,,0,,D20-C20+1))-1,""),C20+COLUMN(OFFSET($A$5,,0,,D20-C20+1))-1)&gt;1,1,0))</f>
        <v>1</v>
      </c>
      <c r="G20" s="57">
        <f ca="1">E20-H20</f>
        <v>0</v>
      </c>
      <c r="H20" s="57">
        <f ca="1">DATEDIF(C20,D20+1-F20,"m")</f>
        <v>0</v>
      </c>
      <c r="I20" s="46">
        <f ca="1">I18+H20</f>
        <v>37</v>
      </c>
    </row>
    <row r="21" spans="1:9" ht="15" customHeight="1" x14ac:dyDescent="0.35">
      <c r="A21" s="39">
        <v>9</v>
      </c>
      <c r="B21" s="205" t="str">
        <f>Projetos!L4</f>
        <v>...</v>
      </c>
      <c r="C21" s="40"/>
      <c r="D21" s="41"/>
      <c r="E21" s="58"/>
      <c r="F21" s="60"/>
      <c r="G21" s="58"/>
      <c r="H21" s="58"/>
      <c r="I21" s="45"/>
    </row>
    <row r="22" spans="1:9" ht="20.100000000000001" customHeight="1" thickBot="1" x14ac:dyDescent="0.4">
      <c r="A22" s="42"/>
      <c r="B22" s="206"/>
      <c r="C22" s="131">
        <f>IF(Projetos!L14&lt;&gt;0,Projetos!L14,0)</f>
        <v>0</v>
      </c>
      <c r="D22" s="132">
        <f>IF(Projetos!L15&lt;&gt;0,Projetos!L15,0)</f>
        <v>0</v>
      </c>
      <c r="E22" s="57">
        <f>DATEDIF(C22,D22+1,"m")</f>
        <v>0</v>
      </c>
      <c r="F22" s="61">
        <f t="array" aca="1" ref="F22" ca="1">SUM(IF(FREQUENCY(IF((C22+COLUMN(OFFSET($A$5,,0,,D22-C22+1))-1&lt;=End_9)+(C22+COLUMN(OFFSET($A$5,,0,,D22-C22+1))-1&gt;=Start_9)&gt;1,C22+COLUMN(OFFSET($A$5,,0,,D22-C22+1))-1,""),C22+COLUMN(OFFSET($A$5,,0,,D22-C22+1))-1)&gt;1,1,0))</f>
        <v>1</v>
      </c>
      <c r="G22" s="57">
        <f ca="1">E22-H22</f>
        <v>0</v>
      </c>
      <c r="H22" s="57">
        <f ca="1">DATEDIF(C22,D22+1-F22,"m")</f>
        <v>0</v>
      </c>
      <c r="I22" s="46">
        <f ca="1">I20+H22</f>
        <v>37</v>
      </c>
    </row>
    <row r="23" spans="1:9" ht="15" customHeight="1" x14ac:dyDescent="0.35">
      <c r="A23" s="39">
        <v>10</v>
      </c>
      <c r="B23" s="205" t="str">
        <f>Projetos!M4</f>
        <v>...</v>
      </c>
      <c r="C23" s="40"/>
      <c r="D23" s="97"/>
      <c r="E23" s="58"/>
      <c r="F23" s="60"/>
      <c r="G23" s="58"/>
      <c r="H23" s="58"/>
      <c r="I23" s="45"/>
    </row>
    <row r="24" spans="1:9" ht="20.100000000000001" customHeight="1" thickBot="1" x14ac:dyDescent="0.4">
      <c r="A24" s="42"/>
      <c r="B24" s="206"/>
      <c r="C24" s="131">
        <f>IF(Projetos!M14&lt;&gt;0,Projetos!M14,0)</f>
        <v>0</v>
      </c>
      <c r="D24" s="132">
        <f>IF(Projetos!M15&lt;&gt;0,Projetos!M15,0)</f>
        <v>0</v>
      </c>
      <c r="E24" s="57">
        <f>DATEDIF(C24,D24+1,"m")</f>
        <v>0</v>
      </c>
      <c r="F24" s="61">
        <f t="array" aca="1" ref="F24" ca="1">SUM(IF(FREQUENCY(IF((C24+COLUMN(OFFSET($A$5,,0,,D24-C24+1))-1&lt;=End_10)+(C24+COLUMN(OFFSET($A$5,,0,,D24-C24+1))-1&gt;=Start_10)&gt;1,C24+COLUMN(OFFSET($A$5,,0,,D24-C24+1))-1,""),C24+COLUMN(OFFSET($A$5,,0,,D24-C24+1))-1)&gt;1,1,0))</f>
        <v>1</v>
      </c>
      <c r="G24" s="57">
        <f ca="1">E24-H24</f>
        <v>0</v>
      </c>
      <c r="H24" s="57">
        <f ca="1">DATEDIF(C24,D24+1-F24,"m")</f>
        <v>0</v>
      </c>
      <c r="I24" s="46">
        <f ca="1">I22+H24</f>
        <v>37</v>
      </c>
    </row>
    <row r="25" spans="1:9" ht="15" customHeight="1" x14ac:dyDescent="0.35">
      <c r="A25" s="39">
        <v>11</v>
      </c>
      <c r="B25" s="205" t="str">
        <f>Projetos!N4</f>
        <v>...</v>
      </c>
      <c r="C25" s="40"/>
      <c r="D25" s="41"/>
      <c r="E25" s="58"/>
      <c r="F25" s="60"/>
      <c r="G25" s="58"/>
      <c r="H25" s="58"/>
      <c r="I25" s="45"/>
    </row>
    <row r="26" spans="1:9" ht="20.100000000000001" customHeight="1" thickBot="1" x14ac:dyDescent="0.4">
      <c r="A26" s="42"/>
      <c r="B26" s="206"/>
      <c r="C26" s="131">
        <f>IF(Projetos!N14&lt;&gt;0,Projetos!N14,0)</f>
        <v>0</v>
      </c>
      <c r="D26" s="132">
        <f>IF(Projetos!N15&lt;&gt;0,Projetos!N15,0)</f>
        <v>0</v>
      </c>
      <c r="E26" s="57">
        <f>DATEDIF(C26,D26+1,"m")</f>
        <v>0</v>
      </c>
      <c r="F26" s="61">
        <f t="array" aca="1" ref="F26" ca="1">SUM(IF(FREQUENCY(IF((C26+COLUMN(OFFSET($A$5,,0,,D26-C26+1))-1&lt;=End_11)+(C26+COLUMN(OFFSET($A$5,,0,,D26-C26+1))-1&gt;=Start_11)&gt;1,C26+COLUMN(OFFSET($A$5,,0,,D26-C26+1))-1,""),C26+COLUMN(OFFSET($A$5,,0,,D26-C26+1))-1)&gt;1,1,0))</f>
        <v>1</v>
      </c>
      <c r="G26" s="57">
        <f ca="1">E26-H26</f>
        <v>0</v>
      </c>
      <c r="H26" s="57">
        <f ca="1">DATEDIF(C26,D26+1-F26,"m")</f>
        <v>0</v>
      </c>
      <c r="I26" s="46">
        <f ca="1">I24+H26</f>
        <v>37</v>
      </c>
    </row>
    <row r="27" spans="1:9" ht="15" customHeight="1" x14ac:dyDescent="0.35">
      <c r="A27" s="39">
        <v>12</v>
      </c>
      <c r="B27" s="205" t="str">
        <f>Projetos!O4</f>
        <v>...</v>
      </c>
      <c r="C27" s="40"/>
      <c r="D27" s="41"/>
      <c r="E27" s="58"/>
      <c r="F27" s="60"/>
      <c r="G27" s="58"/>
      <c r="H27" s="58"/>
      <c r="I27" s="45"/>
    </row>
    <row r="28" spans="1:9" ht="20.100000000000001" customHeight="1" thickBot="1" x14ac:dyDescent="0.4">
      <c r="A28" s="42"/>
      <c r="B28" s="206"/>
      <c r="C28" s="131">
        <f>IF(Projetos!O14&lt;&gt;0,Projetos!O14,0)</f>
        <v>0</v>
      </c>
      <c r="D28" s="132">
        <f>IF(Projetos!O15&lt;&gt;0,Projetos!O15,0)</f>
        <v>0</v>
      </c>
      <c r="E28" s="57">
        <f>DATEDIF(C28,D28+1,"m")</f>
        <v>0</v>
      </c>
      <c r="F28" s="61">
        <f t="array" aca="1" ref="F28" ca="1">SUM(IF(FREQUENCY(IF((C28+COLUMN(OFFSET($A$5,,0,,D28-C28+1))-1&lt;=End_12)+(C28+COLUMN(OFFSET($A$5,,0,,D28-C28+1))-1&gt;=Start_12)&gt;1,C28+COLUMN(OFFSET($A$5,,0,,D28-C28+1))-1,""),C28+COLUMN(OFFSET($A$5,,0,,D28-C28+1))-1)&gt;1,1,0))</f>
        <v>1</v>
      </c>
      <c r="G28" s="57">
        <f ca="1">E28-H28</f>
        <v>0</v>
      </c>
      <c r="H28" s="57">
        <f ca="1">DATEDIF(C28,D28+1-F28,"m")</f>
        <v>0</v>
      </c>
      <c r="I28" s="46">
        <f ca="1">I26+H28</f>
        <v>37</v>
      </c>
    </row>
    <row r="29" spans="1:9" ht="15" customHeight="1" x14ac:dyDescent="0.35">
      <c r="A29" s="39">
        <v>13</v>
      </c>
      <c r="B29" s="205" t="str">
        <f>Projetos!P4</f>
        <v>...</v>
      </c>
      <c r="C29" s="40"/>
      <c r="D29" s="41"/>
      <c r="E29" s="58"/>
      <c r="F29" s="60"/>
      <c r="G29" s="58"/>
      <c r="H29" s="58"/>
      <c r="I29" s="45"/>
    </row>
    <row r="30" spans="1:9" ht="20.100000000000001" customHeight="1" thickBot="1" x14ac:dyDescent="0.4">
      <c r="A30" s="42"/>
      <c r="B30" s="206"/>
      <c r="C30" s="131">
        <f>IF(Projetos!P14&lt;&gt;0,Projetos!P14,0)</f>
        <v>0</v>
      </c>
      <c r="D30" s="132">
        <f>IF(Projetos!P15&lt;&gt;0,Projetos!P15,0)</f>
        <v>0</v>
      </c>
      <c r="E30" s="57">
        <f>DATEDIF(C30,D30+1,"m")</f>
        <v>0</v>
      </c>
      <c r="F30" s="61">
        <f t="array" aca="1" ref="F30" ca="1">SUM(IF(FREQUENCY(IF((C30+COLUMN(OFFSET($A$5,,0,,D30-C30+1))-1&lt;=End_13)+(C30+COLUMN(OFFSET($A$5,,0,,D30-C30+1))-1&gt;=Start_13)&gt;1,C30+COLUMN(OFFSET($A$5,,0,,D30-C30+1))-1,""),C30+COLUMN(OFFSET($A$5,,0,,D30-C30+1))-1)&gt;1,1,0))</f>
        <v>1</v>
      </c>
      <c r="G30" s="57">
        <f ca="1">E30-H30</f>
        <v>0</v>
      </c>
      <c r="H30" s="57">
        <f ca="1">DATEDIF(C30,D30+1-F30,"m")</f>
        <v>0</v>
      </c>
      <c r="I30" s="46">
        <f ca="1">I28+H30</f>
        <v>37</v>
      </c>
    </row>
    <row r="31" spans="1:9" ht="15" customHeight="1" x14ac:dyDescent="0.35">
      <c r="A31" s="39">
        <v>14</v>
      </c>
      <c r="B31" s="205" t="str">
        <f>Projetos!Q4</f>
        <v>...</v>
      </c>
      <c r="C31" s="40"/>
      <c r="D31" s="41"/>
      <c r="E31" s="58"/>
      <c r="F31" s="60"/>
      <c r="G31" s="58"/>
      <c r="H31" s="58"/>
      <c r="I31" s="45"/>
    </row>
    <row r="32" spans="1:9" ht="20.100000000000001" customHeight="1" thickBot="1" x14ac:dyDescent="0.4">
      <c r="A32" s="42"/>
      <c r="B32" s="206"/>
      <c r="C32" s="131">
        <f>IF(Projetos!Q14&lt;&gt;0,Projetos!Q14,0)</f>
        <v>0</v>
      </c>
      <c r="D32" s="132">
        <f>IF(Projetos!Q15&lt;&gt;0,Projetos!Q15,0)</f>
        <v>0</v>
      </c>
      <c r="E32" s="57">
        <f>DATEDIF(C32,D32+1,"m")</f>
        <v>0</v>
      </c>
      <c r="F32" s="61">
        <f t="array" aca="1" ref="F32" ca="1">SUM(IF(FREQUENCY(IF((C32+COLUMN(OFFSET($A$5,,0,,D32-C32+1))-1&lt;=End_14)+(C32+COLUMN(OFFSET($A$5,,0,,D32-C32+1))-1&gt;=Start_14)&gt;1,C32+COLUMN(OFFSET($A$5,,0,,D32-C32+1))-1,""),C32+COLUMN(OFFSET($A$5,,0,,D32-C32+1))-1)&gt;1,1,0))</f>
        <v>1</v>
      </c>
      <c r="G32" s="57">
        <f ca="1">E32-H32</f>
        <v>0</v>
      </c>
      <c r="H32" s="57">
        <f ca="1">DATEDIF(C32,D32+1-F32,"m")</f>
        <v>0</v>
      </c>
      <c r="I32" s="46">
        <f ca="1">I30+H32</f>
        <v>37</v>
      </c>
    </row>
    <row r="33" spans="1:9" ht="15" customHeight="1" x14ac:dyDescent="0.35">
      <c r="A33" s="39">
        <v>15</v>
      </c>
      <c r="B33" s="205" t="str">
        <f>Projetos!R4</f>
        <v>...</v>
      </c>
      <c r="C33" s="40"/>
      <c r="D33" s="41"/>
      <c r="E33" s="58"/>
      <c r="F33" s="60"/>
      <c r="G33" s="58"/>
      <c r="H33" s="58"/>
      <c r="I33" s="45"/>
    </row>
    <row r="34" spans="1:9" ht="20.100000000000001" customHeight="1" thickBot="1" x14ac:dyDescent="0.4">
      <c r="A34" s="39"/>
      <c r="B34" s="206"/>
      <c r="C34" s="133">
        <f>IF(Projetos!R14&lt;&gt;0,Projetos!R14,0)</f>
        <v>0</v>
      </c>
      <c r="D34" s="134">
        <f>IF(Projetos!R15&lt;&gt;0,Projetos!R15,0)</f>
        <v>0</v>
      </c>
      <c r="E34" s="57">
        <f>DATEDIF(C34,D34+1,"m")</f>
        <v>0</v>
      </c>
      <c r="F34" s="61">
        <f t="array" aca="1" ref="F34" ca="1">SUM(IF(FREQUENCY(IF((C34+COLUMN(OFFSET($A$5,,0,,D34-C34+1))-1&lt;=End_15)+(C34+COLUMN(OFFSET($A$5,,0,,D34-C34+1))-1&gt;=Start_15)&gt;1,C34+COLUMN(OFFSET($A$5,,0,,D34-C34+1))-1,""),C34+COLUMN(OFFSET($A$5,,0,,D34-C34+1))-1)&gt;1,1,0))</f>
        <v>1</v>
      </c>
      <c r="G34" s="57">
        <f ca="1">E34-H34</f>
        <v>0</v>
      </c>
      <c r="H34" s="57">
        <f ca="1">DATEDIF(C34,D34+1-F34,"m")</f>
        <v>0</v>
      </c>
      <c r="I34" s="62">
        <f ca="1">I32+H34</f>
        <v>37</v>
      </c>
    </row>
    <row r="35" spans="1:9" ht="15" customHeight="1" thickBot="1" x14ac:dyDescent="0.45">
      <c r="A35" s="63"/>
      <c r="B35" s="64" t="s">
        <v>43</v>
      </c>
      <c r="C35" s="65"/>
      <c r="D35" s="69"/>
      <c r="E35" s="66">
        <f>SUM(E6:E34)</f>
        <v>55</v>
      </c>
      <c r="F35" s="65"/>
      <c r="G35" s="66">
        <f ca="1">SUM(G6:G34)</f>
        <v>18</v>
      </c>
      <c r="H35" s="66">
        <f ca="1">SUM(H6:H34)</f>
        <v>37</v>
      </c>
      <c r="I35" s="67">
        <f ca="1">I34</f>
        <v>37</v>
      </c>
    </row>
  </sheetData>
  <sheetProtection password="D7D2" sheet="1" objects="1" scenarios="1"/>
  <mergeCells count="19">
    <mergeCell ref="A1:I1"/>
    <mergeCell ref="B3:B4"/>
    <mergeCell ref="A3:A4"/>
    <mergeCell ref="C3:H3"/>
    <mergeCell ref="B5:B6"/>
    <mergeCell ref="B7:B8"/>
    <mergeCell ref="B9:B10"/>
    <mergeCell ref="B11:B12"/>
    <mergeCell ref="B13:B14"/>
    <mergeCell ref="B15:B16"/>
    <mergeCell ref="B27:B28"/>
    <mergeCell ref="B29:B30"/>
    <mergeCell ref="B31:B32"/>
    <mergeCell ref="B33:B34"/>
    <mergeCell ref="B17:B18"/>
    <mergeCell ref="B19:B20"/>
    <mergeCell ref="B21:B22"/>
    <mergeCell ref="B23:B24"/>
    <mergeCell ref="B25:B26"/>
  </mergeCells>
  <phoneticPr fontId="0" type="noConversion"/>
  <printOptions horizontalCentered="1"/>
  <pageMargins left="0.39370078740157483" right="0.39370078740157483" top="0.39370078740157483" bottom="0.39370078740157483" header="0.39370078740157483" footer="0.39370078740157483"/>
  <pageSetup paperSize="9" orientation="landscape" verticalDpi="12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tabColor rgb="FF92D050"/>
    <pageSetUpPr fitToPage="1"/>
  </sheetPr>
  <dimension ref="A1:Q21"/>
  <sheetViews>
    <sheetView showGridLines="0" zoomScale="90" zoomScaleNormal="90" workbookViewId="0">
      <selection activeCell="C6" sqref="C6:H6"/>
    </sheetView>
  </sheetViews>
  <sheetFormatPr defaultRowHeight="12.75" x14ac:dyDescent="0.35"/>
  <cols>
    <col min="1" max="1" width="5.59765625" customWidth="1"/>
    <col min="2" max="2" width="11.1328125" customWidth="1"/>
    <col min="3" max="3" width="7.73046875" customWidth="1"/>
    <col min="4" max="7" width="18.73046875" customWidth="1"/>
    <col min="8" max="8" width="47.86328125" customWidth="1"/>
    <col min="9" max="9" width="11.3984375" customWidth="1"/>
  </cols>
  <sheetData>
    <row r="1" spans="1:17" s="23" customFormat="1" ht="20.25" customHeight="1" x14ac:dyDescent="0.35">
      <c r="A1" s="217" t="s">
        <v>38</v>
      </c>
      <c r="B1" s="218"/>
      <c r="C1" s="218"/>
      <c r="D1" s="218"/>
      <c r="E1" s="218"/>
      <c r="F1" s="218"/>
      <c r="G1" s="218"/>
      <c r="H1" s="218"/>
      <c r="I1" s="218"/>
      <c r="J1" s="24"/>
      <c r="K1" s="24"/>
      <c r="L1" s="24"/>
      <c r="M1" s="24"/>
      <c r="N1" s="24"/>
      <c r="O1" s="24"/>
      <c r="P1" s="24"/>
      <c r="Q1" s="24"/>
    </row>
    <row r="2" spans="1:17" s="23" customFormat="1" ht="166.9" customHeight="1" x14ac:dyDescent="0.35">
      <c r="A2" s="139"/>
      <c r="B2" s="228"/>
      <c r="C2" s="229"/>
      <c r="D2" s="229"/>
      <c r="E2" s="229"/>
      <c r="F2" s="229"/>
      <c r="G2" s="229"/>
      <c r="H2" s="229"/>
      <c r="I2" s="140"/>
      <c r="J2" s="24"/>
      <c r="K2" s="24"/>
      <c r="L2" s="24"/>
      <c r="M2" s="24"/>
      <c r="N2" s="24"/>
      <c r="O2" s="24"/>
      <c r="P2" s="24"/>
      <c r="Q2" s="24"/>
    </row>
    <row r="3" spans="1:17" s="23" customFormat="1" ht="110.25" customHeight="1" thickBot="1" x14ac:dyDescent="0.4">
      <c r="A3" s="141"/>
      <c r="B3" s="215" t="s">
        <v>136</v>
      </c>
      <c r="C3" s="216"/>
      <c r="D3" s="216"/>
      <c r="E3" s="216"/>
      <c r="F3" s="216"/>
      <c r="G3" s="216"/>
      <c r="H3" s="216"/>
      <c r="I3" s="142"/>
      <c r="J3" s="24"/>
      <c r="K3" s="24"/>
      <c r="L3" s="24"/>
      <c r="M3" s="24"/>
      <c r="N3" s="24"/>
      <c r="O3" s="24"/>
      <c r="P3" s="24"/>
      <c r="Q3" s="24"/>
    </row>
    <row r="4" spans="1:17" s="23" customFormat="1" ht="8.25" customHeight="1" thickBot="1" x14ac:dyDescent="0.4">
      <c r="A4"/>
      <c r="B4"/>
      <c r="C4" s="24"/>
      <c r="D4" s="24"/>
      <c r="E4" s="24"/>
      <c r="F4" s="24"/>
      <c r="G4" s="24"/>
      <c r="H4" s="24"/>
      <c r="I4" s="70"/>
      <c r="J4" s="24"/>
      <c r="K4" s="24"/>
      <c r="L4" s="24"/>
      <c r="M4" s="24"/>
    </row>
    <row r="5" spans="1:17" ht="43.5" customHeight="1" thickBot="1" x14ac:dyDescent="0.4">
      <c r="A5" s="105" t="s">
        <v>31</v>
      </c>
      <c r="B5" s="128" t="s">
        <v>37</v>
      </c>
      <c r="C5" s="219" t="s">
        <v>96</v>
      </c>
      <c r="D5" s="219"/>
      <c r="E5" s="219"/>
      <c r="F5" s="219"/>
      <c r="G5" s="219"/>
      <c r="H5" s="220"/>
      <c r="I5" s="106" t="s">
        <v>92</v>
      </c>
    </row>
    <row r="6" spans="1:17" ht="219" customHeight="1" x14ac:dyDescent="0.35">
      <c r="A6" s="29">
        <v>1</v>
      </c>
      <c r="B6" s="30" t="str">
        <f>Projetos!D4</f>
        <v>Nome do primeiro projeto</v>
      </c>
      <c r="C6" s="221" t="s">
        <v>119</v>
      </c>
      <c r="D6" s="221"/>
      <c r="E6" s="221"/>
      <c r="F6" s="221"/>
      <c r="G6" s="221"/>
      <c r="H6" s="222"/>
      <c r="I6" s="107">
        <f>LEN(TRIM(C6))-LEN(SUBSTITUTE(C6," ",""))+1</f>
        <v>256</v>
      </c>
    </row>
    <row r="7" spans="1:17" ht="190.5" customHeight="1" x14ac:dyDescent="0.35">
      <c r="A7" s="31">
        <v>2</v>
      </c>
      <c r="B7" s="32" t="str">
        <f>Projetos!E4</f>
        <v>Nome do segundo projeto</v>
      </c>
      <c r="C7" s="226" t="s">
        <v>120</v>
      </c>
      <c r="D7" s="227"/>
      <c r="E7" s="227"/>
      <c r="F7" s="227"/>
      <c r="G7" s="227"/>
      <c r="H7" s="227"/>
      <c r="I7" s="107">
        <f t="shared" ref="I7:I20" si="0">LEN(TRIM(C7))-LEN(SUBSTITUTE(C7," ",""))+1</f>
        <v>213</v>
      </c>
    </row>
    <row r="8" spans="1:17" ht="194.25" customHeight="1" x14ac:dyDescent="0.35">
      <c r="A8" s="31">
        <v>3</v>
      </c>
      <c r="B8" s="32" t="str">
        <f>Projetos!F4</f>
        <v>Nome do terceiro projeto</v>
      </c>
      <c r="C8" s="226" t="s">
        <v>97</v>
      </c>
      <c r="D8" s="227"/>
      <c r="E8" s="227"/>
      <c r="F8" s="227"/>
      <c r="G8" s="227"/>
      <c r="H8" s="227"/>
      <c r="I8" s="107">
        <f t="shared" si="0"/>
        <v>231</v>
      </c>
    </row>
    <row r="9" spans="1:17" ht="148.5" customHeight="1" x14ac:dyDescent="0.35">
      <c r="A9" s="31">
        <v>4</v>
      </c>
      <c r="B9" s="32" t="str">
        <f>Projetos!G4</f>
        <v>...</v>
      </c>
      <c r="C9" s="226" t="s">
        <v>121</v>
      </c>
      <c r="D9" s="232"/>
      <c r="E9" s="232"/>
      <c r="F9" s="232"/>
      <c r="G9" s="232"/>
      <c r="H9" s="232"/>
      <c r="I9" s="107">
        <f t="shared" si="0"/>
        <v>221</v>
      </c>
    </row>
    <row r="10" spans="1:17" ht="341.25" customHeight="1" x14ac:dyDescent="0.35">
      <c r="A10" s="31">
        <v>5</v>
      </c>
      <c r="B10" s="32" t="str">
        <f>Projetos!H4</f>
        <v>...</v>
      </c>
      <c r="C10" s="226" t="s">
        <v>122</v>
      </c>
      <c r="D10" s="232"/>
      <c r="E10" s="232"/>
      <c r="F10" s="232"/>
      <c r="G10" s="232"/>
      <c r="H10" s="232"/>
      <c r="I10" s="107">
        <f t="shared" si="0"/>
        <v>291</v>
      </c>
    </row>
    <row r="11" spans="1:17" ht="152.25" customHeight="1" x14ac:dyDescent="0.35">
      <c r="A11" s="31">
        <v>6</v>
      </c>
      <c r="B11" s="32" t="str">
        <f>Projetos!I4</f>
        <v>...</v>
      </c>
      <c r="C11" s="226" t="s">
        <v>123</v>
      </c>
      <c r="D11" s="232"/>
      <c r="E11" s="232"/>
      <c r="F11" s="232"/>
      <c r="G11" s="232"/>
      <c r="H11" s="233"/>
      <c r="I11" s="107">
        <f t="shared" si="0"/>
        <v>205</v>
      </c>
    </row>
    <row r="12" spans="1:17" ht="309.39999999999998" customHeight="1" x14ac:dyDescent="0.35">
      <c r="A12" s="31">
        <v>7</v>
      </c>
      <c r="B12" s="32" t="str">
        <f>Projetos!J4</f>
        <v>...</v>
      </c>
      <c r="C12" s="226" t="s">
        <v>124</v>
      </c>
      <c r="D12" s="232"/>
      <c r="E12" s="232"/>
      <c r="F12" s="232"/>
      <c r="G12" s="232"/>
      <c r="H12" s="232"/>
      <c r="I12" s="107">
        <f t="shared" si="0"/>
        <v>395</v>
      </c>
    </row>
    <row r="13" spans="1:17" ht="76.150000000000006" customHeight="1" x14ac:dyDescent="0.35">
      <c r="A13" s="31">
        <v>8</v>
      </c>
      <c r="B13" s="32" t="str">
        <f>Projetos!K4</f>
        <v>...</v>
      </c>
      <c r="C13" s="226" t="s">
        <v>125</v>
      </c>
      <c r="D13" s="232"/>
      <c r="E13" s="232"/>
      <c r="F13" s="232"/>
      <c r="G13" s="232"/>
      <c r="H13" s="232"/>
      <c r="I13" s="107">
        <f t="shared" si="0"/>
        <v>81</v>
      </c>
    </row>
    <row r="14" spans="1:17" ht="69.75" customHeight="1" x14ac:dyDescent="0.35">
      <c r="A14" s="31">
        <v>9</v>
      </c>
      <c r="B14" s="32" t="str">
        <f>Projetos!L4</f>
        <v>...</v>
      </c>
      <c r="C14" s="226" t="s">
        <v>126</v>
      </c>
      <c r="D14" s="232"/>
      <c r="E14" s="232"/>
      <c r="F14" s="232"/>
      <c r="G14" s="232"/>
      <c r="H14" s="232"/>
      <c r="I14" s="107">
        <f t="shared" si="0"/>
        <v>88</v>
      </c>
    </row>
    <row r="15" spans="1:17" ht="104.65" customHeight="1" x14ac:dyDescent="0.35">
      <c r="A15" s="31">
        <v>10</v>
      </c>
      <c r="B15" s="32" t="str">
        <f>Projetos!M4</f>
        <v>...</v>
      </c>
      <c r="C15" s="226" t="s">
        <v>127</v>
      </c>
      <c r="D15" s="232"/>
      <c r="E15" s="232"/>
      <c r="F15" s="232"/>
      <c r="G15" s="232"/>
      <c r="H15" s="232"/>
      <c r="I15" s="107">
        <f t="shared" si="0"/>
        <v>152</v>
      </c>
    </row>
    <row r="16" spans="1:17" ht="75.75" customHeight="1" x14ac:dyDescent="0.35">
      <c r="A16" s="31">
        <v>11</v>
      </c>
      <c r="B16" s="32" t="str">
        <f>Projetos!N4</f>
        <v>...</v>
      </c>
      <c r="C16" s="226" t="s">
        <v>128</v>
      </c>
      <c r="D16" s="227"/>
      <c r="E16" s="227"/>
      <c r="F16" s="227"/>
      <c r="G16" s="227"/>
      <c r="H16" s="227"/>
      <c r="I16" s="107">
        <f t="shared" si="0"/>
        <v>79</v>
      </c>
    </row>
    <row r="17" spans="1:9" ht="81" customHeight="1" x14ac:dyDescent="0.35">
      <c r="A17" s="31">
        <v>12</v>
      </c>
      <c r="B17" s="32" t="str">
        <f>Projetos!O4</f>
        <v>...</v>
      </c>
      <c r="C17" s="226" t="s">
        <v>129</v>
      </c>
      <c r="D17" s="227"/>
      <c r="E17" s="227"/>
      <c r="F17" s="227"/>
      <c r="G17" s="227"/>
      <c r="H17" s="227"/>
      <c r="I17" s="107">
        <f t="shared" si="0"/>
        <v>80</v>
      </c>
    </row>
    <row r="18" spans="1:9" ht="72.75" customHeight="1" x14ac:dyDescent="0.35">
      <c r="A18" s="31">
        <v>13</v>
      </c>
      <c r="B18" s="32" t="str">
        <f>Projetos!P4</f>
        <v>...</v>
      </c>
      <c r="C18" s="223" t="s">
        <v>130</v>
      </c>
      <c r="D18" s="224"/>
      <c r="E18" s="224"/>
      <c r="F18" s="224"/>
      <c r="G18" s="224"/>
      <c r="H18" s="225"/>
      <c r="I18" s="107">
        <f t="shared" si="0"/>
        <v>80</v>
      </c>
    </row>
    <row r="19" spans="1:9" ht="70.900000000000006" customHeight="1" x14ac:dyDescent="0.35">
      <c r="A19" s="31">
        <v>14</v>
      </c>
      <c r="B19" s="32" t="str">
        <f>Projetos!Q4</f>
        <v>...</v>
      </c>
      <c r="C19" s="226" t="s">
        <v>131</v>
      </c>
      <c r="D19" s="227"/>
      <c r="E19" s="227"/>
      <c r="F19" s="227"/>
      <c r="G19" s="227"/>
      <c r="H19" s="227"/>
      <c r="I19" s="107">
        <f t="shared" si="0"/>
        <v>93</v>
      </c>
    </row>
    <row r="20" spans="1:9" ht="69.75" customHeight="1" thickBot="1" x14ac:dyDescent="0.4">
      <c r="A20" s="33">
        <v>15</v>
      </c>
      <c r="B20" s="34" t="str">
        <f>Projetos!R4</f>
        <v>...</v>
      </c>
      <c r="C20" s="230" t="s">
        <v>132</v>
      </c>
      <c r="D20" s="230"/>
      <c r="E20" s="230"/>
      <c r="F20" s="230"/>
      <c r="G20" s="230"/>
      <c r="H20" s="231"/>
      <c r="I20" s="107">
        <f t="shared" si="0"/>
        <v>81</v>
      </c>
    </row>
    <row r="21" spans="1:9" x14ac:dyDescent="0.35">
      <c r="A21" s="2"/>
      <c r="B21" s="2"/>
    </row>
  </sheetData>
  <sheetProtection password="D7D2" sheet="1" objects="1" scenarios="1" formatColumns="0" formatRows="0"/>
  <mergeCells count="19">
    <mergeCell ref="C20:H20"/>
    <mergeCell ref="C19:H19"/>
    <mergeCell ref="C9:H9"/>
    <mergeCell ref="C10:H10"/>
    <mergeCell ref="C11:H11"/>
    <mergeCell ref="C12:H12"/>
    <mergeCell ref="C13:H13"/>
    <mergeCell ref="C14:H14"/>
    <mergeCell ref="C15:H15"/>
    <mergeCell ref="B3:H3"/>
    <mergeCell ref="A1:I1"/>
    <mergeCell ref="C5:H5"/>
    <mergeCell ref="C6:H6"/>
    <mergeCell ref="C18:H18"/>
    <mergeCell ref="C7:H7"/>
    <mergeCell ref="C17:H17"/>
    <mergeCell ref="C16:H16"/>
    <mergeCell ref="C8:H8"/>
    <mergeCell ref="B2:H2"/>
  </mergeCells>
  <phoneticPr fontId="0" type="noConversion"/>
  <printOptions horizontalCentered="1"/>
  <pageMargins left="0.39370078740157483" right="0.39370078740157483" top="0.39370078740157483" bottom="0.39370078740157483" header="0.39370078740157483" footer="0.39370078740157483"/>
  <pageSetup paperSize="9" scale="98" orientation="landscape" r:id="rId1"/>
  <headerFooter alignWithMargins="0"/>
  <drawing r:id="rId2"/>
  <legacyDrawing r:id="rId3"/>
  <controls>
    <mc:AlternateContent xmlns:mc="http://schemas.openxmlformats.org/markup-compatibility/2006">
      <mc:Choice Requires="x14">
        <control shapeId="16394" r:id="rId4" name="TextBox1">
          <controlPr defaultSize="0" autoLine="0" autoPict="0" r:id="rId5">
            <anchor moveWithCells="1">
              <from>
                <xdr:col>1</xdr:col>
                <xdr:colOff>9525</xdr:colOff>
                <xdr:row>1</xdr:row>
                <xdr:rowOff>38100</xdr:rowOff>
              </from>
              <to>
                <xdr:col>7</xdr:col>
                <xdr:colOff>3190875</xdr:colOff>
                <xdr:row>1</xdr:row>
                <xdr:rowOff>2038350</xdr:rowOff>
              </to>
            </anchor>
          </controlPr>
        </control>
      </mc:Choice>
      <mc:Fallback>
        <control shapeId="16394" r:id="rId4" name="Text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tabColor rgb="FF2FC9FF"/>
  </sheetPr>
  <dimension ref="B1:C22"/>
  <sheetViews>
    <sheetView showGridLines="0" showRowColHeaders="0" workbookViewId="0">
      <selection activeCell="B13" sqref="B13"/>
    </sheetView>
  </sheetViews>
  <sheetFormatPr defaultRowHeight="12.75" x14ac:dyDescent="0.35"/>
  <cols>
    <col min="1" max="1" width="3.3984375" customWidth="1"/>
    <col min="2" max="2" width="120.3984375" customWidth="1"/>
    <col min="3" max="3" width="9.86328125" customWidth="1"/>
  </cols>
  <sheetData>
    <row r="1" spans="2:3" ht="23.25" customHeight="1" x14ac:dyDescent="0.35">
      <c r="B1" s="234" t="s">
        <v>38</v>
      </c>
      <c r="C1" s="197"/>
    </row>
    <row r="3" spans="2:3" ht="15" x14ac:dyDescent="0.4">
      <c r="B3" s="81" t="s">
        <v>61</v>
      </c>
    </row>
    <row r="5" spans="2:3" ht="25.5" x14ac:dyDescent="0.35">
      <c r="B5" s="71" t="s">
        <v>56</v>
      </c>
    </row>
    <row r="6" spans="2:3" ht="20.25" customHeight="1" thickBot="1" x14ac:dyDescent="0.4"/>
    <row r="7" spans="2:3" ht="35.25" customHeight="1" thickBot="1" x14ac:dyDescent="0.4">
      <c r="B7" s="79" t="s">
        <v>55</v>
      </c>
      <c r="C7" s="83" t="s">
        <v>62</v>
      </c>
    </row>
    <row r="8" spans="2:3" ht="37.5" customHeight="1" thickBot="1" x14ac:dyDescent="0.4">
      <c r="B8" s="74" t="s">
        <v>59</v>
      </c>
      <c r="C8" s="82"/>
    </row>
    <row r="9" spans="2:3" ht="51.75" customHeight="1" thickBot="1" x14ac:dyDescent="0.4">
      <c r="B9" s="74" t="s">
        <v>60</v>
      </c>
      <c r="C9" s="82"/>
    </row>
    <row r="10" spans="2:3" ht="34.5" customHeight="1" thickBot="1" x14ac:dyDescent="0.4">
      <c r="B10" s="74" t="s">
        <v>57</v>
      </c>
      <c r="C10" s="82"/>
    </row>
    <row r="11" spans="2:3" ht="21" customHeight="1" thickBot="1" x14ac:dyDescent="0.4">
      <c r="B11" s="73"/>
    </row>
    <row r="12" spans="2:3" ht="36" customHeight="1" thickBot="1" x14ac:dyDescent="0.4">
      <c r="B12" s="80" t="s">
        <v>53</v>
      </c>
      <c r="C12" s="83" t="s">
        <v>62</v>
      </c>
    </row>
    <row r="13" spans="2:3" ht="41.25" customHeight="1" x14ac:dyDescent="0.35">
      <c r="B13" s="75" t="s">
        <v>58</v>
      </c>
      <c r="C13" s="85"/>
    </row>
    <row r="14" spans="2:3" ht="115.5" customHeight="1" thickBot="1" x14ac:dyDescent="0.4">
      <c r="B14" s="76" t="s">
        <v>106</v>
      </c>
      <c r="C14" s="86"/>
    </row>
    <row r="15" spans="2:3" ht="124.5" customHeight="1" x14ac:dyDescent="0.35">
      <c r="B15" s="75" t="s">
        <v>86</v>
      </c>
      <c r="C15" s="85"/>
    </row>
    <row r="16" spans="2:3" ht="35.25" customHeight="1" thickBot="1" x14ac:dyDescent="0.4">
      <c r="B16" s="84" t="s">
        <v>63</v>
      </c>
      <c r="C16" s="86"/>
    </row>
    <row r="17" spans="2:3" ht="43.5" customHeight="1" thickBot="1" x14ac:dyDescent="0.4">
      <c r="B17" s="77" t="s">
        <v>93</v>
      </c>
      <c r="C17" s="82"/>
    </row>
    <row r="18" spans="2:3" ht="21.75" customHeight="1" thickBot="1" x14ac:dyDescent="0.4">
      <c r="B18" s="78"/>
    </row>
    <row r="19" spans="2:3" ht="23.25" customHeight="1" thickBot="1" x14ac:dyDescent="0.4">
      <c r="B19" s="80" t="s">
        <v>54</v>
      </c>
      <c r="C19" s="83" t="s">
        <v>62</v>
      </c>
    </row>
    <row r="20" spans="2:3" ht="37.15" customHeight="1" thickBot="1" x14ac:dyDescent="0.4">
      <c r="B20" s="77" t="s">
        <v>137</v>
      </c>
      <c r="C20" s="82"/>
    </row>
    <row r="21" spans="2:3" ht="44.65" customHeight="1" thickBot="1" x14ac:dyDescent="0.4">
      <c r="B21" s="77" t="s">
        <v>138</v>
      </c>
      <c r="C21" s="82"/>
    </row>
    <row r="22" spans="2:3" x14ac:dyDescent="0.35">
      <c r="B22" s="72"/>
    </row>
  </sheetData>
  <sheetProtection password="D7D2" sheet="1" objects="1" scenarios="1"/>
  <mergeCells count="1">
    <mergeCell ref="B1:C1"/>
  </mergeCells>
  <hyperlinks>
    <hyperlink ref="B16" r:id="rId1" xr:uid="{00000000-0004-0000-0500-000000000000}"/>
  </hyperlinks>
  <pageMargins left="0.511811024" right="0.511811024" top="0.78740157499999996" bottom="0.78740157499999996" header="0.31496062000000002" footer="0.31496062000000002"/>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locked="0" defaultSize="0" autoFill="0" autoLine="0" autoPict="0">
                <anchor moveWithCells="1">
                  <from>
                    <xdr:col>2</xdr:col>
                    <xdr:colOff>190500</xdr:colOff>
                    <xdr:row>7</xdr:row>
                    <xdr:rowOff>28575</xdr:rowOff>
                  </from>
                  <to>
                    <xdr:col>2</xdr:col>
                    <xdr:colOff>438150</xdr:colOff>
                    <xdr:row>7</xdr:row>
                    <xdr:rowOff>428625</xdr:rowOff>
                  </to>
                </anchor>
              </controlPr>
            </control>
          </mc:Choice>
        </mc:AlternateContent>
        <mc:AlternateContent xmlns:mc="http://schemas.openxmlformats.org/markup-compatibility/2006">
          <mc:Choice Requires="x14">
            <control shapeId="12290" r:id="rId6" name="Check Box 2">
              <controlPr locked="0" defaultSize="0" autoFill="0" autoLine="0" autoPict="0">
                <anchor moveWithCells="1">
                  <from>
                    <xdr:col>2</xdr:col>
                    <xdr:colOff>180975</xdr:colOff>
                    <xdr:row>8</xdr:row>
                    <xdr:rowOff>142875</xdr:rowOff>
                  </from>
                  <to>
                    <xdr:col>2</xdr:col>
                    <xdr:colOff>428625</xdr:colOff>
                    <xdr:row>8</xdr:row>
                    <xdr:rowOff>542925</xdr:rowOff>
                  </to>
                </anchor>
              </controlPr>
            </control>
          </mc:Choice>
        </mc:AlternateContent>
        <mc:AlternateContent xmlns:mc="http://schemas.openxmlformats.org/markup-compatibility/2006">
          <mc:Choice Requires="x14">
            <control shapeId="12291" r:id="rId7" name="Check Box 3">
              <controlPr locked="0" defaultSize="0" autoFill="0" autoLine="0" autoPict="0">
                <anchor moveWithCells="1">
                  <from>
                    <xdr:col>2</xdr:col>
                    <xdr:colOff>180975</xdr:colOff>
                    <xdr:row>8</xdr:row>
                    <xdr:rowOff>666750</xdr:rowOff>
                  </from>
                  <to>
                    <xdr:col>2</xdr:col>
                    <xdr:colOff>428625</xdr:colOff>
                    <xdr:row>9</xdr:row>
                    <xdr:rowOff>400050</xdr:rowOff>
                  </to>
                </anchor>
              </controlPr>
            </control>
          </mc:Choice>
        </mc:AlternateContent>
        <mc:AlternateContent xmlns:mc="http://schemas.openxmlformats.org/markup-compatibility/2006">
          <mc:Choice Requires="x14">
            <control shapeId="12292" r:id="rId8" name="Check Box 4">
              <controlPr locked="0" defaultSize="0" autoFill="0" autoLine="0" autoPict="0">
                <anchor moveWithCells="1">
                  <from>
                    <xdr:col>2</xdr:col>
                    <xdr:colOff>180975</xdr:colOff>
                    <xdr:row>13</xdr:row>
                    <xdr:rowOff>9525</xdr:rowOff>
                  </from>
                  <to>
                    <xdr:col>2</xdr:col>
                    <xdr:colOff>428625</xdr:colOff>
                    <xdr:row>13</xdr:row>
                    <xdr:rowOff>409575</xdr:rowOff>
                  </to>
                </anchor>
              </controlPr>
            </control>
          </mc:Choice>
        </mc:AlternateContent>
        <mc:AlternateContent xmlns:mc="http://schemas.openxmlformats.org/markup-compatibility/2006">
          <mc:Choice Requires="x14">
            <control shapeId="12294" r:id="rId9" name="Check Box 6">
              <controlPr locked="0" defaultSize="0" autoFill="0" autoLine="0" autoPict="0">
                <anchor moveWithCells="1">
                  <from>
                    <xdr:col>2</xdr:col>
                    <xdr:colOff>190500</xdr:colOff>
                    <xdr:row>16</xdr:row>
                    <xdr:rowOff>28575</xdr:rowOff>
                  </from>
                  <to>
                    <xdr:col>2</xdr:col>
                    <xdr:colOff>438150</xdr:colOff>
                    <xdr:row>16</xdr:row>
                    <xdr:rowOff>428625</xdr:rowOff>
                  </to>
                </anchor>
              </controlPr>
            </control>
          </mc:Choice>
        </mc:AlternateContent>
        <mc:AlternateContent xmlns:mc="http://schemas.openxmlformats.org/markup-compatibility/2006">
          <mc:Choice Requires="x14">
            <control shapeId="12295" r:id="rId10" name="Check Box 7">
              <controlPr locked="0" defaultSize="0" autoFill="0" autoLine="0" autoPict="0">
                <anchor moveWithCells="1">
                  <from>
                    <xdr:col>2</xdr:col>
                    <xdr:colOff>190500</xdr:colOff>
                    <xdr:row>19</xdr:row>
                    <xdr:rowOff>28575</xdr:rowOff>
                  </from>
                  <to>
                    <xdr:col>2</xdr:col>
                    <xdr:colOff>438150</xdr:colOff>
                    <xdr:row>19</xdr:row>
                    <xdr:rowOff>266700</xdr:rowOff>
                  </to>
                </anchor>
              </controlPr>
            </control>
          </mc:Choice>
        </mc:AlternateContent>
        <mc:AlternateContent xmlns:mc="http://schemas.openxmlformats.org/markup-compatibility/2006">
          <mc:Choice Requires="x14">
            <control shapeId="12296" r:id="rId11" name="Check Box 8">
              <controlPr locked="0" defaultSize="0" autoFill="0" autoLine="0" autoPict="0">
                <anchor moveWithCells="1">
                  <from>
                    <xdr:col>2</xdr:col>
                    <xdr:colOff>190500</xdr:colOff>
                    <xdr:row>20</xdr:row>
                    <xdr:rowOff>28575</xdr:rowOff>
                  </from>
                  <to>
                    <xdr:col>2</xdr:col>
                    <xdr:colOff>438150</xdr:colOff>
                    <xdr:row>20</xdr:row>
                    <xdr:rowOff>314325</xdr:rowOff>
                  </to>
                </anchor>
              </controlPr>
            </control>
          </mc:Choice>
        </mc:AlternateContent>
        <mc:AlternateContent xmlns:mc="http://schemas.openxmlformats.org/markup-compatibility/2006">
          <mc:Choice Requires="x14">
            <control shapeId="12297" r:id="rId12" name="Check Box 9">
              <controlPr locked="0" defaultSize="0" autoFill="0" autoLine="0" autoPict="0">
                <anchor moveWithCells="1">
                  <from>
                    <xdr:col>2</xdr:col>
                    <xdr:colOff>180975</xdr:colOff>
                    <xdr:row>14</xdr:row>
                    <xdr:rowOff>590550</xdr:rowOff>
                  </from>
                  <to>
                    <xdr:col>2</xdr:col>
                    <xdr:colOff>428625</xdr:colOff>
                    <xdr:row>14</xdr:row>
                    <xdr:rowOff>990600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tabColor rgb="FFFF0000"/>
    <pageSetUpPr fitToPage="1"/>
  </sheetPr>
  <dimension ref="B1:N41"/>
  <sheetViews>
    <sheetView showGridLines="0" showRowColHeaders="0" workbookViewId="0">
      <selection activeCell="B1" sqref="B1:D1"/>
    </sheetView>
  </sheetViews>
  <sheetFormatPr defaultColWidth="9.1328125" defaultRowHeight="12.75" x14ac:dyDescent="0.35"/>
  <cols>
    <col min="1" max="1" width="1.3984375" style="3" customWidth="1"/>
    <col min="2" max="2" width="38.1328125" style="3" bestFit="1" customWidth="1"/>
    <col min="3" max="3" width="1.86328125" style="3" customWidth="1"/>
    <col min="4" max="4" width="68.3984375" style="3" customWidth="1"/>
    <col min="5" max="5" width="3.59765625" style="3" customWidth="1"/>
    <col min="6" max="6" width="32.3984375" style="3" customWidth="1"/>
    <col min="7" max="16384" width="9.1328125" style="3"/>
  </cols>
  <sheetData>
    <row r="1" spans="2:7" ht="24" customHeight="1" x14ac:dyDescent="0.35">
      <c r="B1" s="243" t="s">
        <v>52</v>
      </c>
      <c r="C1" s="244"/>
      <c r="D1" s="245"/>
    </row>
    <row r="2" spans="2:7" ht="6.75" customHeight="1" thickBot="1" x14ac:dyDescent="0.4">
      <c r="B2" s="9"/>
      <c r="D2" s="10"/>
    </row>
    <row r="3" spans="2:7" ht="39" customHeight="1" thickBot="1" x14ac:dyDescent="0.4">
      <c r="B3" s="252" t="s">
        <v>115</v>
      </c>
      <c r="C3" s="253"/>
      <c r="D3" s="254"/>
    </row>
    <row r="4" spans="2:7" ht="13.15" thickBot="1" x14ac:dyDescent="0.4">
      <c r="B4" s="11"/>
      <c r="C4" s="12"/>
      <c r="D4" s="13"/>
      <c r="F4" s="8"/>
    </row>
    <row r="5" spans="2:7" ht="13.5" thickBot="1" x14ac:dyDescent="0.4">
      <c r="B5" s="246" t="s">
        <v>7</v>
      </c>
      <c r="C5" s="247"/>
      <c r="D5" s="248"/>
      <c r="F5" s="6"/>
      <c r="G5" s="6"/>
    </row>
    <row r="6" spans="2:7" ht="13.15" thickBot="1" x14ac:dyDescent="0.4">
      <c r="B6" s="11"/>
      <c r="C6" s="12"/>
      <c r="D6" s="13"/>
      <c r="F6" s="6"/>
      <c r="G6" s="6"/>
    </row>
    <row r="7" spans="2:7" x14ac:dyDescent="0.35">
      <c r="B7" s="14" t="s">
        <v>87</v>
      </c>
      <c r="C7" s="12"/>
      <c r="D7" s="19">
        <f ca="1">Meses!I35</f>
        <v>37</v>
      </c>
      <c r="F7" s="6"/>
      <c r="G7" s="6"/>
    </row>
    <row r="8" spans="2:7" ht="13.15" thickBot="1" x14ac:dyDescent="0.4">
      <c r="B8" s="15" t="s">
        <v>5</v>
      </c>
      <c r="C8" s="12"/>
      <c r="D8" s="52" t="s">
        <v>6</v>
      </c>
    </row>
    <row r="9" spans="2:7" x14ac:dyDescent="0.35">
      <c r="B9" s="11"/>
      <c r="C9" s="12"/>
      <c r="D9" s="13"/>
    </row>
    <row r="10" spans="2:7" ht="13.5" thickBot="1" x14ac:dyDescent="0.4">
      <c r="B10" s="16" t="s">
        <v>4</v>
      </c>
      <c r="C10" s="17"/>
      <c r="D10" s="18"/>
    </row>
    <row r="11" spans="2:7" ht="42.75" customHeight="1" x14ac:dyDescent="0.35">
      <c r="B11" s="249" t="str">
        <f>IF(D8="Superior completo (bacharel ou licenciatura)","Experiência mínima em gerenciamento de projetos de 3 anos/36 meses únicos não sobrepostos (múltiplos projetos no mesmo mês, contabiliza apenas 1 mês). ","Experiência mínima em gerenciamento de projetos de 5 anos/60 meses únicos não sobrepostos (múltiplos projetos no mesmo mês, contabiliza apenas 1 mês). ")</f>
        <v xml:space="preserve">Experiência mínima em gerenciamento de projetos de 3 anos/36 meses únicos não sobrepostos (múltiplos projetos no mesmo mês, contabiliza apenas 1 mês). </v>
      </c>
      <c r="C11" s="250"/>
      <c r="D11" s="251"/>
    </row>
    <row r="12" spans="2:7" ht="13.15" thickBot="1" x14ac:dyDescent="0.4">
      <c r="B12" s="11"/>
      <c r="C12" s="12"/>
      <c r="D12" s="13"/>
    </row>
    <row r="13" spans="2:7" ht="13.5" thickBot="1" x14ac:dyDescent="0.4">
      <c r="B13" s="246" t="s">
        <v>3</v>
      </c>
      <c r="C13" s="247"/>
      <c r="D13" s="248"/>
    </row>
    <row r="14" spans="2:7" ht="78.75" customHeight="1" x14ac:dyDescent="0.35">
      <c r="B14" s="249" t="s">
        <v>95</v>
      </c>
      <c r="C14" s="250"/>
      <c r="D14" s="251"/>
    </row>
    <row r="15" spans="2:7" ht="13.5" thickBot="1" x14ac:dyDescent="0.4">
      <c r="B15" s="16" t="s">
        <v>108</v>
      </c>
      <c r="C15" s="17"/>
      <c r="D15" s="18"/>
    </row>
    <row r="16" spans="2:7" ht="75.75" customHeight="1" x14ac:dyDescent="0.35">
      <c r="B16" s="255" t="s">
        <v>109</v>
      </c>
      <c r="C16" s="256"/>
      <c r="D16" s="257"/>
    </row>
    <row r="17" spans="2:4" ht="11.25" customHeight="1" x14ac:dyDescent="0.35">
      <c r="B17" s="47"/>
      <c r="C17" s="48"/>
      <c r="D17" s="49"/>
    </row>
    <row r="18" spans="2:4" ht="13.5" thickBot="1" x14ac:dyDescent="0.4">
      <c r="B18" s="16" t="s">
        <v>94</v>
      </c>
      <c r="C18" s="17"/>
      <c r="D18" s="18"/>
    </row>
    <row r="19" spans="2:4" ht="70.5" customHeight="1" x14ac:dyDescent="0.35">
      <c r="B19" s="255" t="s">
        <v>45</v>
      </c>
      <c r="C19" s="256"/>
      <c r="D19" s="257"/>
    </row>
    <row r="20" spans="2:4" x14ac:dyDescent="0.35">
      <c r="B20" s="11"/>
      <c r="C20" s="12"/>
      <c r="D20" s="13"/>
    </row>
    <row r="21" spans="2:4" ht="13.5" thickBot="1" x14ac:dyDescent="0.4">
      <c r="B21" s="16" t="s">
        <v>2</v>
      </c>
      <c r="C21" s="17"/>
      <c r="D21" s="18"/>
    </row>
    <row r="22" spans="2:4" ht="69" customHeight="1" x14ac:dyDescent="0.35">
      <c r="B22" s="249" t="s">
        <v>44</v>
      </c>
      <c r="C22" s="250"/>
      <c r="D22" s="251"/>
    </row>
    <row r="23" spans="2:4" x14ac:dyDescent="0.35">
      <c r="B23" s="11"/>
      <c r="C23" s="12"/>
      <c r="D23" s="13"/>
    </row>
    <row r="24" spans="2:4" x14ac:dyDescent="0.35">
      <c r="B24" s="11"/>
      <c r="C24" s="12"/>
      <c r="D24" s="13"/>
    </row>
    <row r="25" spans="2:4" x14ac:dyDescent="0.35">
      <c r="B25" s="11"/>
      <c r="C25" s="12"/>
      <c r="D25" s="13"/>
    </row>
    <row r="26" spans="2:4" x14ac:dyDescent="0.35">
      <c r="B26" s="11"/>
      <c r="C26" s="12"/>
      <c r="D26" s="13"/>
    </row>
    <row r="27" spans="2:4" x14ac:dyDescent="0.35">
      <c r="B27" s="11"/>
      <c r="C27" s="12"/>
      <c r="D27" s="13"/>
    </row>
    <row r="28" spans="2:4" x14ac:dyDescent="0.35">
      <c r="B28" s="11"/>
      <c r="C28" s="12"/>
      <c r="D28" s="13"/>
    </row>
    <row r="29" spans="2:4" x14ac:dyDescent="0.35">
      <c r="B29" s="11"/>
      <c r="C29" s="12"/>
      <c r="D29" s="13"/>
    </row>
    <row r="30" spans="2:4" x14ac:dyDescent="0.35">
      <c r="B30" s="11"/>
      <c r="C30" s="12"/>
      <c r="D30" s="13"/>
    </row>
    <row r="31" spans="2:4" x14ac:dyDescent="0.35">
      <c r="B31" s="11"/>
      <c r="C31" s="12"/>
      <c r="D31" s="13"/>
    </row>
    <row r="32" spans="2:4" x14ac:dyDescent="0.35">
      <c r="B32" s="11"/>
      <c r="C32" s="12"/>
      <c r="D32" s="13"/>
    </row>
    <row r="33" spans="2:14" x14ac:dyDescent="0.35">
      <c r="B33" s="11"/>
      <c r="C33" s="12"/>
      <c r="D33" s="13"/>
    </row>
    <row r="34" spans="2:14" x14ac:dyDescent="0.35">
      <c r="B34" s="11"/>
      <c r="C34" s="12"/>
      <c r="D34" s="13"/>
    </row>
    <row r="35" spans="2:14" ht="75" customHeight="1" x14ac:dyDescent="0.35">
      <c r="B35" s="11"/>
      <c r="C35" s="12"/>
      <c r="D35" s="13"/>
    </row>
    <row r="36" spans="2:14" ht="12.75" customHeight="1" x14ac:dyDescent="0.35">
      <c r="B36" s="238" t="s">
        <v>46</v>
      </c>
      <c r="C36" s="239"/>
      <c r="D36" s="240"/>
    </row>
    <row r="37" spans="2:14" ht="13.15" thickBot="1" x14ac:dyDescent="0.4">
      <c r="B37" s="11"/>
      <c r="C37" s="12"/>
      <c r="D37" s="13"/>
    </row>
    <row r="38" spans="2:14" ht="150" customHeight="1" thickBot="1" x14ac:dyDescent="0.4">
      <c r="B38" s="258" t="s">
        <v>139</v>
      </c>
      <c r="C38" s="259"/>
      <c r="D38" s="260"/>
    </row>
    <row r="39" spans="2:14" s="54" customFormat="1" ht="58.9" customHeight="1" thickBot="1" x14ac:dyDescent="0.4">
      <c r="B39" s="235" t="s">
        <v>145</v>
      </c>
      <c r="C39" s="236"/>
      <c r="D39" s="237"/>
      <c r="E39" s="53"/>
      <c r="F39" s="53"/>
      <c r="G39" s="53"/>
      <c r="H39" s="53"/>
      <c r="I39" s="53"/>
      <c r="J39" s="53"/>
      <c r="K39" s="53"/>
      <c r="L39" s="53"/>
      <c r="M39" s="53"/>
      <c r="N39" s="53"/>
    </row>
    <row r="40" spans="2:14" s="54" customFormat="1" ht="24" customHeight="1" x14ac:dyDescent="0.35">
      <c r="B40" s="55"/>
      <c r="C40" s="55"/>
      <c r="D40" s="55"/>
      <c r="E40" s="55"/>
      <c r="F40" s="55"/>
      <c r="G40" s="55"/>
      <c r="H40" s="55"/>
      <c r="I40" s="55"/>
      <c r="J40" s="55"/>
      <c r="K40" s="55"/>
      <c r="L40" s="55"/>
      <c r="M40" s="55"/>
      <c r="N40" s="55"/>
    </row>
    <row r="41" spans="2:14" x14ac:dyDescent="0.35">
      <c r="B41" s="241"/>
      <c r="C41" s="242"/>
      <c r="D41" s="242"/>
    </row>
  </sheetData>
  <sheetProtection algorithmName="SHA-512" hashValue="0QqufhBpHPD4ywCK4eYHhmyyuhM/jAFLZ63PwVLNWMQs61wiwtu/s73wpcgCPkhh/OLh1SpufRLyFSdNDq/cfQ==" saltValue="IoMlhZB4eZX7bf9gG17Z6Q==" spinCount="100000" sheet="1" objects="1" scenarios="1"/>
  <mergeCells count="13">
    <mergeCell ref="B39:D39"/>
    <mergeCell ref="B36:D36"/>
    <mergeCell ref="B41:D41"/>
    <mergeCell ref="B1:D1"/>
    <mergeCell ref="B5:D5"/>
    <mergeCell ref="B22:D22"/>
    <mergeCell ref="B11:D11"/>
    <mergeCell ref="B3:D3"/>
    <mergeCell ref="B14:D14"/>
    <mergeCell ref="B13:D13"/>
    <mergeCell ref="B19:D19"/>
    <mergeCell ref="B38:D38"/>
    <mergeCell ref="B16:D16"/>
  </mergeCells>
  <dataValidations count="2">
    <dataValidation allowBlank="1" showInputMessage="1" showErrorMessage="1" promptTitle="Preenchimento Automático" prompt="Pelo sistema" sqref="D7" xr:uid="{00000000-0002-0000-0600-000000000000}"/>
    <dataValidation type="list" allowBlank="1" showInputMessage="1" showErrorMessage="1" promptTitle="Escolaridade" prompt="Selecione uma opção" sqref="D8" xr:uid="{00000000-0002-0000-0600-000001000000}">
      <formula1>"Superior completo (bacharel ou licenciatura), Segundo grau completo (ensino médio)"</formula1>
    </dataValidation>
  </dataValidations>
  <printOptions horizontalCentered="1"/>
  <pageMargins left="0.78740157499999996" right="0.78740157499999996" top="0.984251969" bottom="0.984251969" header="0.5" footer="0.5"/>
  <pageSetup scale="85" orientation="portrait" verticalDpi="1200" r:id="rId1"/>
  <headerFooter alignWithMargins="0">
    <oddHeader xml:space="preserve">&amp;L&amp;"Arial,Bold"The Project Management PrepCast&amp;C&amp;"Arial,Bold"© 2008 OSP International LLC&amp;R&amp;"Arial,Bold"Experience Verification Worksheet </oddHeader>
    <oddFooter>&amp;L&amp;F&amp;C&amp;D&amp;R&amp;P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42</vt:i4>
      </vt:variant>
    </vt:vector>
  </HeadingPairs>
  <TitlesOfParts>
    <vt:vector size="49" baseType="lpstr">
      <vt:lpstr>Início</vt:lpstr>
      <vt:lpstr>Instruções</vt:lpstr>
      <vt:lpstr>Projetos</vt:lpstr>
      <vt:lpstr>Meses</vt:lpstr>
      <vt:lpstr>Atividades</vt:lpstr>
      <vt:lpstr>Checklist</vt:lpstr>
      <vt:lpstr>Ajuda</vt:lpstr>
      <vt:lpstr>AJ</vt:lpstr>
      <vt:lpstr>Ajuda!Area_de_impressao</vt:lpstr>
      <vt:lpstr>Atividades!Area_de_impressao</vt:lpstr>
      <vt:lpstr>Instruções!Area_de_impressao</vt:lpstr>
      <vt:lpstr>Projetos!Area_de_impressao</vt:lpstr>
      <vt:lpstr>AT</vt:lpstr>
      <vt:lpstr>CH</vt:lpstr>
      <vt:lpstr>End</vt:lpstr>
      <vt:lpstr>End_10</vt:lpstr>
      <vt:lpstr>End_11</vt:lpstr>
      <vt:lpstr>End_12</vt:lpstr>
      <vt:lpstr>End_13</vt:lpstr>
      <vt:lpstr>End_14</vt:lpstr>
      <vt:lpstr>End_15</vt:lpstr>
      <vt:lpstr>End_2</vt:lpstr>
      <vt:lpstr>End_3</vt:lpstr>
      <vt:lpstr>End_4</vt:lpstr>
      <vt:lpstr>End_5</vt:lpstr>
      <vt:lpstr>End_6</vt:lpstr>
      <vt:lpstr>End_7</vt:lpstr>
      <vt:lpstr>End_8</vt:lpstr>
      <vt:lpstr>End_9</vt:lpstr>
      <vt:lpstr>HO</vt:lpstr>
      <vt:lpstr>IN</vt:lpstr>
      <vt:lpstr>INSTRUÇÕES</vt:lpstr>
      <vt:lpstr>PR</vt:lpstr>
      <vt:lpstr>Start</vt:lpstr>
      <vt:lpstr>Start_10</vt:lpstr>
      <vt:lpstr>Start_11</vt:lpstr>
      <vt:lpstr>Start_12</vt:lpstr>
      <vt:lpstr>Start_13</vt:lpstr>
      <vt:lpstr>Start_14</vt:lpstr>
      <vt:lpstr>Start_15</vt:lpstr>
      <vt:lpstr>Start_2</vt:lpstr>
      <vt:lpstr>Start_3</vt:lpstr>
      <vt:lpstr>Start_4</vt:lpstr>
      <vt:lpstr>Start_5</vt:lpstr>
      <vt:lpstr>Start_6</vt:lpstr>
      <vt:lpstr>Start_7</vt:lpstr>
      <vt:lpstr>Start_8</vt:lpstr>
      <vt:lpstr>Start_9</vt:lpstr>
      <vt:lpstr>Projetos!Titulos_de_impressao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2017-10-09T21:59:48Z</dcterms:created>
  <dcterms:modified xsi:type="dcterms:W3CDTF">2024-07-11T14:40:53Z</dcterms:modified>
  <cp:category/>
</cp:coreProperties>
</file>